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0076931341\Desktop\ارزشيابي\8\"/>
    </mc:Choice>
  </mc:AlternateContent>
  <bookViews>
    <workbookView xWindow="0" yWindow="0" windowWidth="24000" windowHeight="9735"/>
  </bookViews>
  <sheets>
    <sheet name="module 1" sheetId="1" r:id="rId1"/>
    <sheet name="module 2" sheetId="3" r:id="rId2"/>
    <sheet name="module 3" sheetId="4" r:id="rId3"/>
    <sheet name="module 4" sheetId="2" r:id="rId4"/>
    <sheet name="module 5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4" i="2" l="1"/>
  <c r="Q14" i="2" s="1"/>
  <c r="Q13" i="2"/>
  <c r="Q12" i="2"/>
  <c r="Q11" i="2"/>
  <c r="Q10" i="2"/>
  <c r="Q9" i="2"/>
  <c r="Q8" i="2"/>
  <c r="Q7" i="2"/>
  <c r="Q16" i="2" l="1"/>
  <c r="P17" i="2" s="1"/>
  <c r="P19" i="2" s="1"/>
  <c r="O16" i="2"/>
  <c r="K14" i="5"/>
  <c r="D14" i="5"/>
  <c r="C16" i="5" s="1"/>
  <c r="K13" i="5"/>
  <c r="E13" i="5"/>
  <c r="K12" i="5"/>
  <c r="E12" i="5"/>
  <c r="K11" i="5"/>
  <c r="E11" i="5"/>
  <c r="K10" i="5"/>
  <c r="E10" i="5"/>
  <c r="K9" i="5"/>
  <c r="E9" i="5"/>
  <c r="K8" i="5"/>
  <c r="E8" i="5"/>
  <c r="K7" i="5"/>
  <c r="E7" i="5"/>
  <c r="K14" i="4"/>
  <c r="D14" i="4"/>
  <c r="C16" i="4" s="1"/>
  <c r="K13" i="4"/>
  <c r="E13" i="4"/>
  <c r="K12" i="4"/>
  <c r="E12" i="4"/>
  <c r="K11" i="4"/>
  <c r="E11" i="4"/>
  <c r="K10" i="4"/>
  <c r="E10" i="4"/>
  <c r="K9" i="4"/>
  <c r="E9" i="4"/>
  <c r="K8" i="4"/>
  <c r="E8" i="4"/>
  <c r="K7" i="4"/>
  <c r="K16" i="4" s="1"/>
  <c r="E7" i="4"/>
  <c r="I16" i="3"/>
  <c r="D14" i="3"/>
  <c r="E14" i="3" s="1"/>
  <c r="K13" i="3"/>
  <c r="E13" i="3"/>
  <c r="K12" i="3"/>
  <c r="E12" i="3"/>
  <c r="K11" i="3"/>
  <c r="E11" i="3"/>
  <c r="K10" i="3"/>
  <c r="E10" i="3"/>
  <c r="K9" i="3"/>
  <c r="E9" i="3"/>
  <c r="K8" i="3"/>
  <c r="E8" i="3"/>
  <c r="K7" i="3"/>
  <c r="E7" i="3"/>
  <c r="J14" i="2"/>
  <c r="I16" i="2" s="1"/>
  <c r="D14" i="2"/>
  <c r="E14" i="2" s="1"/>
  <c r="K13" i="2"/>
  <c r="E13" i="2"/>
  <c r="K12" i="2"/>
  <c r="E12" i="2"/>
  <c r="K11" i="2"/>
  <c r="E11" i="2"/>
  <c r="K10" i="2"/>
  <c r="E10" i="2"/>
  <c r="K9" i="2"/>
  <c r="E9" i="2"/>
  <c r="K8" i="2"/>
  <c r="E8" i="2"/>
  <c r="K7" i="2"/>
  <c r="E7" i="2"/>
  <c r="E16" i="2" l="1"/>
  <c r="D17" i="2" s="1"/>
  <c r="D19" i="2" s="1"/>
  <c r="K14" i="2"/>
  <c r="K16" i="2" s="1"/>
  <c r="J17" i="2" s="1"/>
  <c r="J19" i="2" s="1"/>
  <c r="A21" i="2" s="1"/>
  <c r="K16" i="5"/>
  <c r="E14" i="5"/>
  <c r="E16" i="5"/>
  <c r="D17" i="5" s="1"/>
  <c r="D19" i="5" s="1"/>
  <c r="A21" i="5" s="1"/>
  <c r="E14" i="4"/>
  <c r="E16" i="4" s="1"/>
  <c r="D17" i="4" s="1"/>
  <c r="D19" i="4" s="1"/>
  <c r="A21" i="4" s="1"/>
  <c r="K14" i="3"/>
  <c r="K16" i="3" s="1"/>
  <c r="J17" i="3" s="1"/>
  <c r="J19" i="3" s="1"/>
  <c r="E16" i="3"/>
  <c r="D17" i="3" s="1"/>
  <c r="D19" i="3" s="1"/>
  <c r="C16" i="3"/>
  <c r="C16" i="2"/>
  <c r="D14" i="1"/>
  <c r="E14" i="1" s="1"/>
  <c r="K13" i="1"/>
  <c r="E13" i="1"/>
  <c r="K12" i="1"/>
  <c r="E12" i="1"/>
  <c r="K11" i="1"/>
  <c r="E11" i="1"/>
  <c r="K10" i="1"/>
  <c r="E10" i="1"/>
  <c r="K9" i="1"/>
  <c r="E9" i="1"/>
  <c r="K8" i="1"/>
  <c r="E8" i="1"/>
  <c r="K7" i="1"/>
  <c r="E7" i="1"/>
  <c r="A21" i="3" l="1"/>
  <c r="E16" i="1"/>
  <c r="K14" i="1"/>
  <c r="K16" i="1" s="1"/>
  <c r="C16" i="1"/>
  <c r="D17" i="1" l="1"/>
  <c r="D19" i="1" s="1"/>
  <c r="A21" i="1" s="1"/>
</calcChain>
</file>

<file path=xl/sharedStrings.xml><?xml version="1.0" encoding="utf-8"?>
<sst xmlns="http://schemas.openxmlformats.org/spreadsheetml/2006/main" count="155" uniqueCount="48">
  <si>
    <t>نام و نام خانوادگي:</t>
  </si>
  <si>
    <t>كد دانش آموزي:</t>
  </si>
  <si>
    <t>واحد يادگيري1 :</t>
  </si>
  <si>
    <t>واحد يادگيري2 :</t>
  </si>
  <si>
    <t>مرحله كار</t>
  </si>
  <si>
    <t>نمره</t>
  </si>
  <si>
    <t>ايمني بهداشت/شايستگي غير فني/توجهات زيست محيطي</t>
  </si>
  <si>
    <t>ميانگين مراحل</t>
  </si>
  <si>
    <t>نمره نهايي كار از 20</t>
  </si>
  <si>
    <t>نمره كلي درس (ميانگين نمرات پودمان ها) زماني لحاظ مي شود كه هنرجو در كليه كارها شايستگي را كسب نمايد.</t>
  </si>
  <si>
    <t>نمره مستمر (از 5)</t>
  </si>
  <si>
    <t>نمره مستمر(از 5)</t>
  </si>
  <si>
    <t xml:space="preserve">نمره شايستگي از 3 </t>
  </si>
  <si>
    <t xml:space="preserve">نمره شايستگي 3 </t>
  </si>
  <si>
    <t>نمره  واحد يادگيري از 20</t>
  </si>
  <si>
    <t>نمره مستمر</t>
  </si>
  <si>
    <t>تعداد واحد يادگيري</t>
  </si>
  <si>
    <t>تعداد مراحل:</t>
  </si>
  <si>
    <t>زماني هنرجو شايستگي را كسب مي نمايد كه 2 نمره از 3 نمره واحد يادگيري را اخذ نمايد. شرط قبولي هر پودمان حداقل 12 است.</t>
  </si>
  <si>
    <t xml:space="preserve">حداقل نمره </t>
  </si>
  <si>
    <t>حداقل نمره</t>
  </si>
  <si>
    <t>1-</t>
  </si>
  <si>
    <t>2-</t>
  </si>
  <si>
    <t>3-</t>
  </si>
  <si>
    <t>4-</t>
  </si>
  <si>
    <t>5-</t>
  </si>
  <si>
    <t>6-</t>
  </si>
  <si>
    <t xml:space="preserve">پودمان 2: </t>
  </si>
  <si>
    <t>واحد يادگيري7:جوش کاری با قوس الکتریکی و الکترود روپوش دار</t>
  </si>
  <si>
    <t>واحد يادگيري8:نصب و راه اندازی ساز و کارهای حرکتی</t>
  </si>
  <si>
    <t>واحد يادگيري3 :</t>
  </si>
  <si>
    <t xml:space="preserve">رشته تحصيلي: </t>
  </si>
  <si>
    <t xml:space="preserve">1- </t>
  </si>
  <si>
    <t xml:space="preserve">4- </t>
  </si>
  <si>
    <t xml:space="preserve">پودمان 1: </t>
  </si>
  <si>
    <t xml:space="preserve">واحد يادگيري1 : </t>
  </si>
  <si>
    <t xml:space="preserve">درس: </t>
  </si>
  <si>
    <t>درس:</t>
  </si>
  <si>
    <t>واحد يادگيري5:</t>
  </si>
  <si>
    <t xml:space="preserve">پودمان 3:  </t>
  </si>
  <si>
    <t>واحد يادگيری 6:</t>
  </si>
  <si>
    <t xml:space="preserve">پودمان 4: </t>
  </si>
  <si>
    <t>رشته تحصيلي:</t>
  </si>
  <si>
    <t>پودمان 5:</t>
  </si>
  <si>
    <t xml:space="preserve">2- </t>
  </si>
  <si>
    <t xml:space="preserve">3- </t>
  </si>
  <si>
    <t xml:space="preserve">5- </t>
  </si>
  <si>
    <r>
      <t>رمز جهت ورود نمره :</t>
    </r>
    <r>
      <rPr>
        <b/>
        <sz val="14"/>
        <color theme="1"/>
        <rFont val="B Nazanin"/>
        <charset val="178"/>
      </rPr>
      <t xml:space="preserve"> 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</si>
</sst>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B Nazanin"/>
      <charset val="178"/>
    </font>
    <font>
      <sz val="11"/>
      <color theme="1"/>
      <name val="B Nazanin"/>
      <charset val="178"/>
    </font>
    <font>
      <b/>
      <sz val="14"/>
      <color theme="1"/>
      <name val="B Nazanin"/>
      <charset val="178"/>
    </font>
    <font>
      <b/>
      <sz val="14"/>
      <color theme="1"/>
      <name val="Calibri"/>
      <family val="2"/>
      <scheme val="minor"/>
    </font>
    <font>
      <b/>
      <sz val="8"/>
      <color theme="1"/>
      <name val="B Nazanin"/>
      <charset val="178"/>
    </font>
    <font>
      <b/>
      <sz val="10"/>
      <color theme="1"/>
      <name val="B Nazanin"/>
      <charset val="178"/>
    </font>
    <font>
      <b/>
      <sz val="12"/>
      <color theme="1"/>
      <name val="B Nazanin"/>
      <charset val="178"/>
    </font>
    <font>
      <b/>
      <sz val="9"/>
      <color theme="1"/>
      <name val="B Nazanin"/>
      <charset val="178"/>
    </font>
    <font>
      <b/>
      <sz val="16"/>
      <color theme="1"/>
      <name val="B Nazanin"/>
      <charset val="178"/>
    </font>
    <font>
      <sz val="10"/>
      <color theme="1"/>
      <name val="B Nazanin"/>
      <charset val="178"/>
    </font>
    <font>
      <b/>
      <sz val="7.5"/>
      <color theme="1"/>
      <name val="B Nazanin"/>
      <charset val="178"/>
    </font>
    <font>
      <sz val="14"/>
      <color theme="1"/>
      <name val="B Nazanin"/>
      <charset val="178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Border="1"/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5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3" borderId="11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3" fillId="0" borderId="11" xfId="0" applyFont="1" applyBorder="1"/>
    <xf numFmtId="164" fontId="2" fillId="0" borderId="11" xfId="0" applyNumberFormat="1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164" fontId="3" fillId="0" borderId="0" xfId="0" applyNumberFormat="1" applyFont="1" applyBorder="1"/>
    <xf numFmtId="164" fontId="3" fillId="0" borderId="0" xfId="0" quotePrefix="1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/>
    </xf>
    <xf numFmtId="1" fontId="2" fillId="0" borderId="11" xfId="0" applyNumberFormat="1" applyFont="1" applyBorder="1" applyAlignment="1">
      <alignment horizontal="center" vertical="center"/>
    </xf>
    <xf numFmtId="0" fontId="5" fillId="2" borderId="8" xfId="0" applyFont="1" applyFill="1" applyBorder="1" applyAlignment="1">
      <alignment horizontal="right" vertical="center"/>
    </xf>
    <xf numFmtId="0" fontId="5" fillId="2" borderId="9" xfId="0" applyFont="1" applyFill="1" applyBorder="1" applyAlignment="1">
      <alignment horizontal="right" vertical="center"/>
    </xf>
    <xf numFmtId="0" fontId="3" fillId="0" borderId="11" xfId="0" applyFont="1" applyBorder="1" applyAlignment="1">
      <alignment horizontal="right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right"/>
    </xf>
    <xf numFmtId="0" fontId="1" fillId="0" borderId="16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0" fontId="9" fillId="2" borderId="7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right" vertical="center" readingOrder="2"/>
    </xf>
    <xf numFmtId="0" fontId="2" fillId="0" borderId="2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11" fillId="0" borderId="11" xfId="0" applyFont="1" applyBorder="1" applyAlignment="1">
      <alignment horizontal="right" vertical="center" readingOrder="2"/>
    </xf>
    <xf numFmtId="0" fontId="2" fillId="5" borderId="0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right" vertical="center" readingOrder="2"/>
    </xf>
    <xf numFmtId="0" fontId="3" fillId="5" borderId="0" xfId="0" applyFont="1" applyFill="1" applyBorder="1" applyAlignment="1">
      <alignment horizontal="right" vertical="center" wrapText="1"/>
    </xf>
    <xf numFmtId="0" fontId="3" fillId="5" borderId="0" xfId="0" applyFont="1" applyFill="1" applyBorder="1"/>
    <xf numFmtId="1" fontId="2" fillId="5" borderId="0" xfId="0" applyNumberFormat="1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  <xf numFmtId="164" fontId="3" fillId="5" borderId="0" xfId="0" applyNumberFormat="1" applyFont="1" applyFill="1" applyBorder="1"/>
    <xf numFmtId="164" fontId="3" fillId="5" borderId="0" xfId="0" quotePrefix="1" applyNumberFormat="1" applyFont="1" applyFill="1" applyBorder="1" applyAlignment="1">
      <alignment horizontal="center" vertical="center"/>
    </xf>
    <xf numFmtId="164" fontId="3" fillId="5" borderId="0" xfId="0" applyNumberFormat="1" applyFont="1" applyFill="1" applyBorder="1" applyAlignment="1">
      <alignment horizontal="center" vertical="center"/>
    </xf>
    <xf numFmtId="164" fontId="2" fillId="5" borderId="0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right"/>
    </xf>
    <xf numFmtId="0" fontId="7" fillId="0" borderId="2" xfId="0" applyFont="1" applyBorder="1" applyAlignment="1">
      <alignment horizontal="center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10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/>
    <xf numFmtId="0" fontId="0" fillId="2" borderId="8" xfId="0" applyFill="1" applyBorder="1"/>
    <xf numFmtId="0" fontId="0" fillId="2" borderId="9" xfId="0" applyFill="1" applyBorder="1"/>
    <xf numFmtId="0" fontId="3" fillId="5" borderId="11" xfId="0" applyFont="1" applyFill="1" applyBorder="1" applyAlignment="1">
      <alignment horizontal="right" vertical="center" readingOrder="2"/>
    </xf>
    <xf numFmtId="0" fontId="2" fillId="5" borderId="11" xfId="0" applyFont="1" applyFill="1" applyBorder="1" applyAlignment="1">
      <alignment horizontal="center" vertical="center"/>
    </xf>
    <xf numFmtId="0" fontId="13" fillId="0" borderId="11" xfId="0" applyFont="1" applyBorder="1" applyAlignment="1">
      <alignment horizontal="right" vertical="center" readingOrder="2"/>
    </xf>
    <xf numFmtId="0" fontId="8" fillId="0" borderId="0" xfId="0" applyFont="1" applyBorder="1" applyAlignment="1">
      <alignment horizontal="center"/>
    </xf>
    <xf numFmtId="0" fontId="3" fillId="0" borderId="10" xfId="0" applyFont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4" xfId="0" applyBorder="1" applyAlignment="1">
      <alignment wrapText="1"/>
    </xf>
    <xf numFmtId="0" fontId="3" fillId="0" borderId="12" xfId="0" applyFont="1" applyBorder="1" applyAlignment="1">
      <alignment horizontal="center"/>
    </xf>
    <xf numFmtId="0" fontId="0" fillId="0" borderId="12" xfId="0" applyBorder="1" applyAlignment="1">
      <alignment horizontal="center"/>
    </xf>
    <xf numFmtId="164" fontId="2" fillId="0" borderId="11" xfId="0" applyNumberFormat="1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5" xfId="0" applyFont="1" applyBorder="1" applyAlignment="1">
      <alignment horizontal="right" vertical="center"/>
    </xf>
    <xf numFmtId="0" fontId="2" fillId="0" borderId="17" xfId="0" applyFont="1" applyBorder="1" applyAlignment="1">
      <alignment horizontal="right"/>
    </xf>
    <xf numFmtId="0" fontId="2" fillId="0" borderId="18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164" fontId="4" fillId="0" borderId="7" xfId="0" applyNumberFormat="1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center" wrapText="1"/>
    </xf>
    <xf numFmtId="164" fontId="4" fillId="0" borderId="9" xfId="0" applyNumberFormat="1" applyFont="1" applyBorder="1" applyAlignment="1">
      <alignment horizontal="center" wrapText="1"/>
    </xf>
    <xf numFmtId="0" fontId="3" fillId="5" borderId="13" xfId="0" applyFont="1" applyFill="1" applyBorder="1" applyAlignment="1"/>
    <xf numFmtId="0" fontId="0" fillId="5" borderId="14" xfId="0" applyFill="1" applyBorder="1" applyAlignment="1"/>
    <xf numFmtId="0" fontId="3" fillId="5" borderId="0" xfId="0" applyFont="1" applyFill="1" applyBorder="1" applyAlignment="1"/>
    <xf numFmtId="0" fontId="0" fillId="5" borderId="0" xfId="0" applyFill="1" applyBorder="1" applyAlignment="1"/>
    <xf numFmtId="0" fontId="4" fillId="2" borderId="7" xfId="0" applyFont="1" applyFill="1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164" fontId="2" fillId="5" borderId="0" xfId="0" applyNumberFormat="1" applyFont="1" applyFill="1" applyBorder="1" applyAlignment="1">
      <alignment horizontal="right" vertical="center"/>
    </xf>
    <xf numFmtId="0" fontId="2" fillId="4" borderId="13" xfId="0" applyFont="1" applyFill="1" applyBorder="1" applyAlignment="1"/>
    <xf numFmtId="0" fontId="1" fillId="4" borderId="14" xfId="0" applyFont="1" applyFill="1" applyBorder="1" applyAlignment="1"/>
    <xf numFmtId="0" fontId="2" fillId="5" borderId="0" xfId="0" applyFont="1" applyFill="1" applyBorder="1" applyAlignment="1"/>
    <xf numFmtId="0" fontId="1" fillId="5" borderId="0" xfId="0" applyFont="1" applyFill="1" applyBorder="1" applyAlignment="1"/>
    <xf numFmtId="164" fontId="2" fillId="0" borderId="13" xfId="0" applyNumberFormat="1" applyFont="1" applyBorder="1" applyAlignment="1">
      <alignment horizontal="right"/>
    </xf>
    <xf numFmtId="164" fontId="2" fillId="0" borderId="14" xfId="0" applyNumberFormat="1" applyFont="1" applyBorder="1" applyAlignment="1">
      <alignment horizontal="right"/>
    </xf>
    <xf numFmtId="164" fontId="3" fillId="0" borderId="5" xfId="0" applyNumberFormat="1" applyFont="1" applyBorder="1" applyAlignment="1"/>
    <xf numFmtId="0" fontId="0" fillId="0" borderId="5" xfId="0" applyBorder="1" applyAlignment="1"/>
    <xf numFmtId="0" fontId="0" fillId="0" borderId="6" xfId="0" applyBorder="1" applyAlignment="1"/>
    <xf numFmtId="164" fontId="2" fillId="0" borderId="11" xfId="0" applyNumberFormat="1" applyFont="1" applyBorder="1" applyAlignment="1">
      <alignment horizontal="right" vertical="center"/>
    </xf>
    <xf numFmtId="164" fontId="2" fillId="0" borderId="13" xfId="0" applyNumberFormat="1" applyFont="1" applyBorder="1" applyAlignment="1">
      <alignment horizontal="right" vertical="center"/>
    </xf>
    <xf numFmtId="164" fontId="2" fillId="0" borderId="14" xfId="0" applyNumberFormat="1" applyFont="1" applyBorder="1" applyAlignment="1">
      <alignment horizontal="right" vertical="center"/>
    </xf>
    <xf numFmtId="0" fontId="12" fillId="0" borderId="17" xfId="0" applyFont="1" applyBorder="1" applyAlignment="1">
      <alignment horizontal="right"/>
    </xf>
    <xf numFmtId="0" fontId="12" fillId="0" borderId="18" xfId="0" applyFont="1" applyBorder="1" applyAlignment="1">
      <alignment horizontal="right"/>
    </xf>
    <xf numFmtId="0" fontId="2" fillId="0" borderId="19" xfId="0" applyFont="1" applyBorder="1" applyAlignment="1">
      <alignment horizontal="right"/>
    </xf>
    <xf numFmtId="0" fontId="2" fillId="0" borderId="20" xfId="0" applyFont="1" applyBorder="1" applyAlignment="1">
      <alignment horizontal="right"/>
    </xf>
    <xf numFmtId="164" fontId="4" fillId="0" borderId="2" xfId="0" applyNumberFormat="1" applyFont="1" applyBorder="1" applyAlignment="1">
      <alignment horizontal="center" wrapText="1"/>
    </xf>
    <xf numFmtId="0" fontId="0" fillId="0" borderId="2" xfId="0" applyBorder="1" applyAlignment="1"/>
    <xf numFmtId="0" fontId="0" fillId="0" borderId="3" xfId="0" applyBorder="1" applyAlignment="1"/>
    <xf numFmtId="0" fontId="9" fillId="0" borderId="17" xfId="0" applyFont="1" applyBorder="1" applyAlignment="1">
      <alignment horizontal="right"/>
    </xf>
    <xf numFmtId="0" fontId="9" fillId="0" borderId="18" xfId="0" applyFont="1" applyBorder="1" applyAlignment="1">
      <alignment horizontal="right"/>
    </xf>
  </cellXfs>
  <cellStyles count="1">
    <cellStyle name="Normal" xfId="0" builtinId="0"/>
  </cellStyles>
  <dxfs count="95">
    <dxf>
      <fill>
        <patternFill>
          <bgColor rgb="FFF6A99C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33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6A99C"/>
        </patternFill>
      </fill>
    </dxf>
    <dxf>
      <fill>
        <patternFill>
          <bgColor theme="9" tint="0.59996337778862885"/>
        </patternFill>
      </fill>
    </dxf>
    <dxf>
      <fill>
        <patternFill>
          <bgColor rgb="FFF6A99C"/>
        </patternFill>
      </fill>
    </dxf>
    <dxf>
      <fill>
        <patternFill>
          <bgColor theme="9" tint="0.59996337778862885"/>
        </patternFill>
      </fill>
    </dxf>
    <dxf>
      <fill>
        <patternFill>
          <bgColor rgb="FFF6A99C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33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6A99C"/>
        </patternFill>
      </fill>
    </dxf>
    <dxf>
      <fill>
        <patternFill>
          <bgColor theme="9" tint="0.59996337778862885"/>
        </patternFill>
      </fill>
    </dxf>
    <dxf>
      <fill>
        <patternFill>
          <bgColor rgb="FFF6A99C"/>
        </patternFill>
      </fill>
    </dxf>
    <dxf>
      <fill>
        <patternFill>
          <bgColor theme="9" tint="0.59996337778862885"/>
        </patternFill>
      </fill>
    </dxf>
    <dxf>
      <fill>
        <patternFill>
          <bgColor rgb="FFF6A99C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33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33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6A99C"/>
        </patternFill>
      </fill>
    </dxf>
    <dxf>
      <fill>
        <patternFill>
          <bgColor theme="9" tint="0.59996337778862885"/>
        </patternFill>
      </fill>
    </dxf>
    <dxf>
      <fill>
        <patternFill>
          <bgColor rgb="FFF6A99C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33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6A99C"/>
        </patternFill>
      </fill>
    </dxf>
    <dxf>
      <fill>
        <patternFill>
          <bgColor theme="9" tint="0.59996337778862885"/>
        </patternFill>
      </fill>
    </dxf>
    <dxf>
      <fill>
        <patternFill>
          <bgColor rgb="FFF6A99C"/>
        </patternFill>
      </fill>
    </dxf>
    <dxf>
      <fill>
        <patternFill>
          <bgColor theme="9" tint="0.59996337778862885"/>
        </patternFill>
      </fill>
    </dxf>
    <dxf>
      <fill>
        <patternFill>
          <bgColor rgb="FFF6A99C"/>
        </patternFill>
      </fill>
    </dxf>
    <dxf>
      <fill>
        <patternFill>
          <bgColor theme="9" tint="0.59996337778862885"/>
        </patternFill>
      </fill>
    </dxf>
    <dxf>
      <fill>
        <patternFill>
          <bgColor rgb="FFF6A99C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33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33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6A99C"/>
        </patternFill>
      </fill>
    </dxf>
    <dxf>
      <fill>
        <patternFill>
          <bgColor theme="9" tint="0.59996337778862885"/>
        </patternFill>
      </fill>
    </dxf>
    <dxf>
      <fill>
        <patternFill>
          <bgColor rgb="FFF6A99C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33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6A99C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colors>
    <mruColors>
      <color rgb="FFEF6425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3"/>
  <sheetViews>
    <sheetView showGridLines="0" rightToLeft="1" tabSelected="1" zoomScaleNormal="100" workbookViewId="0">
      <selection activeCell="D7" sqref="D7"/>
    </sheetView>
  </sheetViews>
  <sheetFormatPr defaultRowHeight="15" x14ac:dyDescent="0.25"/>
  <cols>
    <col min="1" max="1" width="2.28515625" customWidth="1"/>
    <col min="2" max="2" width="30.28515625" customWidth="1"/>
    <col min="5" max="5" width="6.28515625" hidden="1" customWidth="1"/>
    <col min="6" max="6" width="2.140625" customWidth="1"/>
    <col min="7" max="7" width="2" customWidth="1"/>
    <col min="8" max="8" width="31.42578125" customWidth="1"/>
    <col min="11" max="11" width="0" hidden="1" customWidth="1"/>
    <col min="12" max="12" width="2.140625" customWidth="1"/>
    <col min="23" max="40" width="9.140625" hidden="1" customWidth="1"/>
  </cols>
  <sheetData>
    <row r="1" spans="1:39" ht="19.5" x14ac:dyDescent="0.5">
      <c r="A1" s="1"/>
      <c r="B1" s="41" t="s">
        <v>31</v>
      </c>
      <c r="C1" s="41"/>
      <c r="D1" s="2"/>
      <c r="E1" s="3"/>
      <c r="F1" s="3"/>
      <c r="G1" s="4"/>
      <c r="H1" s="78" t="s">
        <v>37</v>
      </c>
      <c r="I1" s="78"/>
      <c r="J1" s="78"/>
      <c r="K1" s="5"/>
      <c r="L1" s="6"/>
      <c r="M1" s="7"/>
      <c r="X1" t="s">
        <v>15</v>
      </c>
    </row>
    <row r="2" spans="1:39" ht="20.25" thickBot="1" x14ac:dyDescent="0.55000000000000004">
      <c r="A2" s="8"/>
      <c r="B2" s="42" t="s">
        <v>0</v>
      </c>
      <c r="C2" s="42"/>
      <c r="D2" s="9"/>
      <c r="E2" s="10"/>
      <c r="F2" s="10"/>
      <c r="G2" s="11"/>
      <c r="H2" s="79" t="s">
        <v>1</v>
      </c>
      <c r="I2" s="79"/>
      <c r="J2" s="79"/>
      <c r="K2" s="12"/>
      <c r="L2" s="13"/>
      <c r="M2" s="7"/>
      <c r="X2">
        <v>0</v>
      </c>
    </row>
    <row r="3" spans="1:39" ht="18.75" thickBot="1" x14ac:dyDescent="0.5">
      <c r="A3" s="14"/>
      <c r="B3" s="7"/>
      <c r="C3" s="15"/>
      <c r="D3" s="15"/>
      <c r="E3" s="16"/>
      <c r="F3" s="16"/>
      <c r="G3" s="7"/>
      <c r="H3" s="7"/>
      <c r="I3" s="7"/>
      <c r="J3" s="7"/>
      <c r="K3" s="7"/>
      <c r="L3" s="7"/>
      <c r="M3" s="7"/>
      <c r="X3">
        <v>0.5</v>
      </c>
      <c r="AM3">
        <v>0</v>
      </c>
    </row>
    <row r="4" spans="1:39" ht="30.75" thickBot="1" x14ac:dyDescent="0.5">
      <c r="A4" s="90" t="s">
        <v>34</v>
      </c>
      <c r="B4" s="91"/>
      <c r="C4" s="91"/>
      <c r="D4" s="91"/>
      <c r="E4" s="91"/>
      <c r="F4" s="91"/>
      <c r="G4" s="91"/>
      <c r="H4" s="92"/>
      <c r="I4" s="38" t="s">
        <v>16</v>
      </c>
      <c r="J4" s="33">
        <v>1</v>
      </c>
      <c r="K4" s="30"/>
      <c r="L4" s="31"/>
      <c r="M4" s="7"/>
      <c r="X4">
        <v>1</v>
      </c>
      <c r="AM4">
        <v>1</v>
      </c>
    </row>
    <row r="5" spans="1:39" ht="24" x14ac:dyDescent="0.6">
      <c r="A5" s="80" t="s">
        <v>35</v>
      </c>
      <c r="B5" s="81"/>
      <c r="C5" s="36" t="s">
        <v>17</v>
      </c>
      <c r="D5" s="71">
        <v>4</v>
      </c>
      <c r="E5" s="35"/>
      <c r="F5" s="34"/>
      <c r="G5" s="82" t="s">
        <v>47</v>
      </c>
      <c r="H5" s="78"/>
      <c r="I5" s="56"/>
      <c r="J5" s="57"/>
      <c r="K5" s="58"/>
      <c r="L5" s="59"/>
      <c r="M5" s="7"/>
      <c r="X5">
        <v>1.5</v>
      </c>
      <c r="AM5">
        <v>2</v>
      </c>
    </row>
    <row r="6" spans="1:39" ht="19.5" x14ac:dyDescent="0.5">
      <c r="A6" s="72"/>
      <c r="B6" s="17" t="s">
        <v>4</v>
      </c>
      <c r="C6" s="18" t="s">
        <v>19</v>
      </c>
      <c r="D6" s="19" t="s">
        <v>5</v>
      </c>
      <c r="E6" s="20"/>
      <c r="F6" s="75"/>
      <c r="G6" s="72"/>
      <c r="H6" s="44"/>
      <c r="I6" s="45"/>
      <c r="J6" s="46"/>
      <c r="K6" s="20"/>
      <c r="L6" s="75"/>
      <c r="M6" s="7"/>
      <c r="X6">
        <v>2</v>
      </c>
      <c r="AM6">
        <v>3</v>
      </c>
    </row>
    <row r="7" spans="1:39" ht="19.5" x14ac:dyDescent="0.45">
      <c r="A7" s="73"/>
      <c r="B7" s="40" t="s">
        <v>32</v>
      </c>
      <c r="C7" s="21">
        <v>1</v>
      </c>
      <c r="D7" s="21"/>
      <c r="E7" s="16">
        <f>SIGN(SIGN(D7-C7)+1)</f>
        <v>0</v>
      </c>
      <c r="F7" s="76"/>
      <c r="G7" s="73"/>
      <c r="H7" s="47"/>
      <c r="I7" s="44"/>
      <c r="J7" s="44"/>
      <c r="K7" s="16">
        <f>SIGN(SIGN(J7-I7)+1)</f>
        <v>1</v>
      </c>
      <c r="L7" s="76"/>
      <c r="M7" s="7"/>
      <c r="X7">
        <v>2.5</v>
      </c>
    </row>
    <row r="8" spans="1:39" ht="19.5" x14ac:dyDescent="0.45">
      <c r="A8" s="73"/>
      <c r="B8" s="40" t="s">
        <v>22</v>
      </c>
      <c r="C8" s="21">
        <v>1</v>
      </c>
      <c r="D8" s="21"/>
      <c r="E8" s="16">
        <f t="shared" ref="E8:E14" si="0">SIGN(SIGN(D8-C8)+1)</f>
        <v>0</v>
      </c>
      <c r="F8" s="76"/>
      <c r="G8" s="73"/>
      <c r="H8" s="47"/>
      <c r="I8" s="44"/>
      <c r="J8" s="44"/>
      <c r="K8" s="16">
        <f t="shared" ref="K8:K14" si="1">SIGN(SIGN(J8-I8)+1)</f>
        <v>1</v>
      </c>
      <c r="L8" s="76"/>
      <c r="M8" s="7"/>
      <c r="X8">
        <v>3</v>
      </c>
    </row>
    <row r="9" spans="1:39" ht="19.5" x14ac:dyDescent="0.45">
      <c r="A9" s="73"/>
      <c r="B9" s="43" t="s">
        <v>23</v>
      </c>
      <c r="C9" s="21">
        <v>1</v>
      </c>
      <c r="D9" s="21"/>
      <c r="E9" s="16">
        <f t="shared" si="0"/>
        <v>0</v>
      </c>
      <c r="F9" s="76"/>
      <c r="G9" s="73"/>
      <c r="H9" s="47"/>
      <c r="I9" s="44"/>
      <c r="J9" s="44"/>
      <c r="K9" s="16">
        <f t="shared" si="1"/>
        <v>1</v>
      </c>
      <c r="L9" s="76"/>
      <c r="M9" s="7"/>
      <c r="X9">
        <v>3.5</v>
      </c>
    </row>
    <row r="10" spans="1:39" ht="19.5" x14ac:dyDescent="0.45">
      <c r="A10" s="73"/>
      <c r="B10" s="40" t="s">
        <v>33</v>
      </c>
      <c r="C10" s="21">
        <v>2</v>
      </c>
      <c r="D10" s="21"/>
      <c r="E10" s="16">
        <f t="shared" si="0"/>
        <v>0</v>
      </c>
      <c r="F10" s="76"/>
      <c r="G10" s="73"/>
      <c r="H10" s="47"/>
      <c r="I10" s="44"/>
      <c r="J10" s="44"/>
      <c r="K10" s="16">
        <f t="shared" si="1"/>
        <v>1</v>
      </c>
      <c r="L10" s="76"/>
      <c r="M10" s="7"/>
      <c r="X10">
        <v>4</v>
      </c>
    </row>
    <row r="11" spans="1:39" ht="19.5" x14ac:dyDescent="0.45">
      <c r="A11" s="73"/>
      <c r="B11" s="40"/>
      <c r="C11" s="21"/>
      <c r="D11" s="21"/>
      <c r="E11" s="16">
        <f t="shared" si="0"/>
        <v>1</v>
      </c>
      <c r="F11" s="76"/>
      <c r="G11" s="73"/>
      <c r="H11" s="47"/>
      <c r="I11" s="44"/>
      <c r="J11" s="44"/>
      <c r="K11" s="16">
        <f t="shared" si="1"/>
        <v>1</v>
      </c>
      <c r="L11" s="76"/>
      <c r="M11" s="7"/>
      <c r="X11">
        <v>4.5</v>
      </c>
    </row>
    <row r="12" spans="1:39" ht="19.5" x14ac:dyDescent="0.45">
      <c r="A12" s="73"/>
      <c r="B12" s="40"/>
      <c r="C12" s="21"/>
      <c r="D12" s="21"/>
      <c r="E12" s="16">
        <f t="shared" si="0"/>
        <v>1</v>
      </c>
      <c r="F12" s="76"/>
      <c r="G12" s="73"/>
      <c r="H12" s="47"/>
      <c r="I12" s="44"/>
      <c r="J12" s="44"/>
      <c r="K12" s="16">
        <f t="shared" si="1"/>
        <v>1</v>
      </c>
      <c r="L12" s="76"/>
      <c r="M12" s="7"/>
      <c r="X12">
        <v>5</v>
      </c>
    </row>
    <row r="13" spans="1:39" ht="34.5" customHeight="1" x14ac:dyDescent="0.45">
      <c r="A13" s="73"/>
      <c r="B13" s="32" t="s">
        <v>6</v>
      </c>
      <c r="C13" s="21">
        <v>2</v>
      </c>
      <c r="D13" s="21"/>
      <c r="E13" s="16">
        <f t="shared" si="0"/>
        <v>0</v>
      </c>
      <c r="F13" s="76"/>
      <c r="G13" s="73"/>
      <c r="H13" s="48"/>
      <c r="I13" s="44"/>
      <c r="J13" s="44"/>
      <c r="K13" s="16">
        <f t="shared" si="1"/>
        <v>1</v>
      </c>
      <c r="L13" s="76"/>
      <c r="M13" s="7"/>
    </row>
    <row r="14" spans="1:39" ht="19.5" x14ac:dyDescent="0.45">
      <c r="A14" s="73"/>
      <c r="B14" s="22" t="s">
        <v>7</v>
      </c>
      <c r="C14" s="21">
        <v>2</v>
      </c>
      <c r="D14" s="29">
        <f>ROUND(SUM(D7:D12)/D5,0)</f>
        <v>0</v>
      </c>
      <c r="E14" s="16">
        <f t="shared" si="0"/>
        <v>0</v>
      </c>
      <c r="F14" s="76"/>
      <c r="G14" s="73"/>
      <c r="H14" s="49"/>
      <c r="I14" s="44"/>
      <c r="J14" s="50"/>
      <c r="K14" s="16">
        <f t="shared" si="1"/>
        <v>1</v>
      </c>
      <c r="L14" s="76"/>
      <c r="M14" s="7"/>
    </row>
    <row r="15" spans="1:39" ht="21" hidden="1" x14ac:dyDescent="0.45">
      <c r="A15" s="73"/>
      <c r="B15" s="86"/>
      <c r="C15" s="87"/>
      <c r="D15" s="24"/>
      <c r="E15" s="16"/>
      <c r="F15" s="76"/>
      <c r="G15" s="73"/>
      <c r="H15" s="88"/>
      <c r="I15" s="89"/>
      <c r="J15" s="51"/>
      <c r="K15" s="16"/>
      <c r="L15" s="76"/>
      <c r="M15" s="7"/>
    </row>
    <row r="16" spans="1:39" ht="33.75" hidden="1" customHeight="1" x14ac:dyDescent="0.45">
      <c r="A16" s="73"/>
      <c r="B16" s="25"/>
      <c r="C16" s="26">
        <f>D14</f>
        <v>0</v>
      </c>
      <c r="D16" s="27"/>
      <c r="E16" s="28">
        <f>E7*E8*E9*E10*E11*E12*E13*E14</f>
        <v>0</v>
      </c>
      <c r="F16" s="76"/>
      <c r="G16" s="73"/>
      <c r="H16" s="52"/>
      <c r="I16" s="53"/>
      <c r="J16" s="54"/>
      <c r="K16" s="28">
        <f>K7*K8*K9*K10*K11*K12*K13*K14</f>
        <v>1</v>
      </c>
      <c r="L16" s="76"/>
      <c r="M16" s="7"/>
    </row>
    <row r="17" spans="1:13" ht="19.5" x14ac:dyDescent="0.5">
      <c r="A17" s="73"/>
      <c r="B17" s="77" t="s">
        <v>12</v>
      </c>
      <c r="C17" s="77"/>
      <c r="D17" s="29">
        <f>IF(E16=1,C16,IF(D14&lt;1,D14,1))</f>
        <v>0</v>
      </c>
      <c r="E17" s="28"/>
      <c r="F17" s="76"/>
      <c r="G17" s="73"/>
      <c r="H17" s="93"/>
      <c r="I17" s="93"/>
      <c r="J17" s="50"/>
      <c r="K17" s="28"/>
      <c r="L17" s="76"/>
      <c r="M17" s="7"/>
    </row>
    <row r="18" spans="1:13" ht="21" x14ac:dyDescent="0.5">
      <c r="A18" s="73"/>
      <c r="B18" s="94" t="s">
        <v>10</v>
      </c>
      <c r="C18" s="95"/>
      <c r="D18" s="39"/>
      <c r="E18" s="16"/>
      <c r="F18" s="76"/>
      <c r="G18" s="73"/>
      <c r="H18" s="96"/>
      <c r="I18" s="97"/>
      <c r="J18" s="51"/>
      <c r="K18" s="16"/>
      <c r="L18" s="76"/>
      <c r="M18" s="7"/>
    </row>
    <row r="19" spans="1:13" ht="19.5" x14ac:dyDescent="0.5">
      <c r="A19" s="73"/>
      <c r="B19" s="98" t="s">
        <v>14</v>
      </c>
      <c r="C19" s="99"/>
      <c r="D19" s="23">
        <f>D17*5+D18</f>
        <v>0</v>
      </c>
      <c r="E19" s="28"/>
      <c r="F19" s="76"/>
      <c r="G19" s="73"/>
      <c r="H19" s="93"/>
      <c r="I19" s="93"/>
      <c r="J19" s="55"/>
      <c r="K19" s="28"/>
      <c r="L19" s="76"/>
      <c r="M19" s="7"/>
    </row>
    <row r="20" spans="1:13" ht="18.75" thickBot="1" x14ac:dyDescent="0.5">
      <c r="A20" s="74"/>
      <c r="B20" s="100"/>
      <c r="C20" s="101"/>
      <c r="D20" s="101"/>
      <c r="E20" s="101"/>
      <c r="F20" s="102"/>
      <c r="G20" s="74"/>
      <c r="H20" s="100"/>
      <c r="I20" s="101"/>
      <c r="J20" s="101"/>
      <c r="K20" s="101"/>
      <c r="L20" s="102"/>
      <c r="M20" s="7"/>
    </row>
    <row r="21" spans="1:13" ht="24.75" thickBot="1" x14ac:dyDescent="0.65">
      <c r="A21" s="83">
        <f>IF(J4=2,IF(OR(AND(D19&gt;=12,J19&gt;=12),AND(D19&lt;12,J19&lt;12)),AVERAGE(D19,J19),10),D19)</f>
        <v>0</v>
      </c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5"/>
      <c r="M21" s="7"/>
    </row>
    <row r="22" spans="1:13" ht="18" x14ac:dyDescent="0.45">
      <c r="A22" s="14"/>
      <c r="B22" s="7" t="s">
        <v>18</v>
      </c>
      <c r="C22" s="15"/>
      <c r="D22" s="15"/>
      <c r="E22" s="16"/>
      <c r="F22" s="16"/>
      <c r="G22" s="7"/>
      <c r="H22" s="7"/>
      <c r="I22" s="7"/>
      <c r="J22" s="7"/>
      <c r="K22" s="7"/>
      <c r="L22" s="7"/>
      <c r="M22" s="7"/>
    </row>
    <row r="23" spans="1:13" ht="18" x14ac:dyDescent="0.45">
      <c r="A23" s="14"/>
      <c r="B23" s="7" t="s">
        <v>9</v>
      </c>
      <c r="C23" s="15"/>
      <c r="D23" s="15"/>
      <c r="E23" s="16"/>
      <c r="F23" s="16"/>
      <c r="G23" s="7"/>
      <c r="H23" s="7"/>
      <c r="I23" s="7"/>
      <c r="J23" s="7"/>
      <c r="K23" s="7"/>
      <c r="L23" s="7"/>
      <c r="M23" s="7"/>
    </row>
  </sheetData>
  <sheetProtection algorithmName="SHA-512" hashValue="ZDJil1OyPg54N1I8MIl2dMc29ib8Rfz0AShQNlHlYE2vbdQ2FyD3t2nFB0vqZ+/ZryqpLkVoFDYHnp3evyh6tw==" saltValue="q2Azowny7z63p3t22uGVfw==" spinCount="100000" sheet="1" objects="1" scenarios="1"/>
  <protectedRanges>
    <protectedRange algorithmName="SHA-512" hashValue="/zJ/go1s/k3bUYsND/K7uQrHHaQIBSoLnnsOwOCr8O9KLiOnD2eN4h6aNfugpHbV49fEzgycphTphMYWCAHOGg==" saltValue="8aB8Fe1ZijxlAn7lI57aqg==" spinCount="100000" sqref="D18 J18" name="Range2"/>
    <protectedRange algorithmName="SHA-512" hashValue="65AqTm7VDrHkTpfNtJhu9qXrFDHZpmeGBWh09voJSayfSi6wmfOHxFvRbsO8XSPul3z2AYTgM8CMU9tyPfb7ew==" saltValue="QZFl2QbhZSFLo47nlNv3GA==" spinCount="100000" sqref="J7:J13 D7:D13" name="Range1"/>
  </protectedRanges>
  <mergeCells count="20">
    <mergeCell ref="A21:L21"/>
    <mergeCell ref="B15:C15"/>
    <mergeCell ref="H15:I15"/>
    <mergeCell ref="A4:H4"/>
    <mergeCell ref="H17:I17"/>
    <mergeCell ref="B18:C18"/>
    <mergeCell ref="H18:I18"/>
    <mergeCell ref="B19:C19"/>
    <mergeCell ref="H19:I19"/>
    <mergeCell ref="B20:F20"/>
    <mergeCell ref="H20:L20"/>
    <mergeCell ref="L6:L19"/>
    <mergeCell ref="A6:A20"/>
    <mergeCell ref="F6:F19"/>
    <mergeCell ref="G6:G20"/>
    <mergeCell ref="B17:C17"/>
    <mergeCell ref="H1:J1"/>
    <mergeCell ref="H2:J2"/>
    <mergeCell ref="A5:B5"/>
    <mergeCell ref="G5:H5"/>
  </mergeCells>
  <conditionalFormatting sqref="D7:D13">
    <cfRule type="cellIs" dxfId="94" priority="41" operator="greaterThanOrEqual">
      <formula>C7</formula>
    </cfRule>
  </conditionalFormatting>
  <conditionalFormatting sqref="D7:D13">
    <cfRule type="cellIs" dxfId="93" priority="40" operator="lessThan">
      <formula>C7</formula>
    </cfRule>
  </conditionalFormatting>
  <conditionalFormatting sqref="D17">
    <cfRule type="cellIs" dxfId="92" priority="34" operator="lessThan">
      <formula>2</formula>
    </cfRule>
    <cfRule type="cellIs" dxfId="91" priority="35" operator="equal">
      <formula>2</formula>
    </cfRule>
    <cfRule type="cellIs" dxfId="90" priority="36" operator="greaterThan">
      <formula>2</formula>
    </cfRule>
    <cfRule type="colorScale" priority="37">
      <colorScale>
        <cfvo type="num" val="0"/>
        <cfvo type="num" val="4"/>
        <color rgb="FFFF0000"/>
        <color theme="9" tint="-0.249977111117893"/>
      </colorScale>
    </cfRule>
  </conditionalFormatting>
  <conditionalFormatting sqref="D19">
    <cfRule type="cellIs" dxfId="89" priority="25" operator="lessThan">
      <formula>12</formula>
    </cfRule>
    <cfRule type="cellIs" dxfId="88" priority="26" operator="equal">
      <formula>12</formula>
    </cfRule>
    <cfRule type="cellIs" dxfId="87" priority="27" operator="greaterThan">
      <formula>12</formula>
    </cfRule>
  </conditionalFormatting>
  <conditionalFormatting sqref="A21:L21">
    <cfRule type="cellIs" dxfId="86" priority="15" operator="greaterThan">
      <formula>12</formula>
    </cfRule>
    <cfRule type="cellIs" dxfId="85" priority="16" operator="equal">
      <formula>12</formula>
    </cfRule>
    <cfRule type="cellIs" dxfId="84" priority="17" operator="lessThan">
      <formula>12</formula>
    </cfRule>
  </conditionalFormatting>
  <conditionalFormatting sqref="D14">
    <cfRule type="cellIs" dxfId="83" priority="4" operator="greaterThanOrEqual">
      <formula>C14</formula>
    </cfRule>
  </conditionalFormatting>
  <conditionalFormatting sqref="D14">
    <cfRule type="cellIs" dxfId="82" priority="3" operator="lessThan">
      <formula>C14</formula>
    </cfRule>
  </conditionalFormatting>
  <dataValidations count="3">
    <dataValidation type="decimal" allowBlank="1" showInputMessage="1" showErrorMessage="1" sqref="D15:D17 J15:J17">
      <formula1>0</formula1>
      <formula2>1</formula2>
    </dataValidation>
    <dataValidation type="list" allowBlank="1" showInputMessage="1" showErrorMessage="1" sqref="D18 J18">
      <formula1>$X$1:$X$12</formula1>
    </dataValidation>
    <dataValidation type="list" allowBlank="1" showInputMessage="1" showErrorMessage="1" sqref="J7:J13 D7:D13">
      <formula1>$AM$2:$AM$6</formula1>
    </dataValidation>
  </dataValidations>
  <pageMargins left="0.7" right="0.7" top="0.75" bottom="0.75" header="0.3" footer="0.3"/>
  <pageSetup orientation="portrait" horizontalDpi="4294967292" verticalDpi="1200" r:id="rId1"/>
  <ignoredErrors>
    <ignoredError sqref="D1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3"/>
  <sheetViews>
    <sheetView showGridLines="0" rightToLeft="1" zoomScaleNormal="100" workbookViewId="0">
      <selection activeCell="D7" sqref="D7"/>
    </sheetView>
  </sheetViews>
  <sheetFormatPr defaultRowHeight="15" x14ac:dyDescent="0.25"/>
  <cols>
    <col min="1" max="1" width="2.28515625" customWidth="1"/>
    <col min="2" max="2" width="30.28515625" customWidth="1"/>
    <col min="5" max="5" width="6.28515625" hidden="1" customWidth="1"/>
    <col min="6" max="6" width="2.140625" customWidth="1"/>
    <col min="7" max="7" width="2" customWidth="1"/>
    <col min="8" max="8" width="31.42578125" customWidth="1"/>
    <col min="11" max="11" width="0" hidden="1" customWidth="1"/>
    <col min="12" max="12" width="2.140625" customWidth="1"/>
    <col min="23" max="40" width="9.140625" hidden="1" customWidth="1"/>
  </cols>
  <sheetData>
    <row r="1" spans="1:39" ht="19.5" x14ac:dyDescent="0.5">
      <c r="A1" s="1"/>
      <c r="B1" s="41" t="s">
        <v>31</v>
      </c>
      <c r="C1" s="41"/>
      <c r="D1" s="2"/>
      <c r="E1" s="3"/>
      <c r="F1" s="3"/>
      <c r="G1" s="4"/>
      <c r="H1" s="78" t="s">
        <v>37</v>
      </c>
      <c r="I1" s="78"/>
      <c r="J1" s="78"/>
      <c r="K1" s="5"/>
      <c r="L1" s="6"/>
      <c r="M1" s="7"/>
      <c r="X1" t="s">
        <v>15</v>
      </c>
    </row>
    <row r="2" spans="1:39" ht="20.25" thickBot="1" x14ac:dyDescent="0.55000000000000004">
      <c r="A2" s="8"/>
      <c r="B2" s="42" t="s">
        <v>0</v>
      </c>
      <c r="C2" s="42"/>
      <c r="D2" s="9"/>
      <c r="E2" s="10"/>
      <c r="F2" s="10"/>
      <c r="G2" s="11"/>
      <c r="H2" s="79" t="s">
        <v>1</v>
      </c>
      <c r="I2" s="79"/>
      <c r="J2" s="79"/>
      <c r="K2" s="12"/>
      <c r="L2" s="13"/>
      <c r="M2" s="7"/>
      <c r="X2">
        <v>0</v>
      </c>
    </row>
    <row r="3" spans="1:39" ht="18.75" thickBot="1" x14ac:dyDescent="0.5">
      <c r="A3" s="14"/>
      <c r="B3" s="7"/>
      <c r="C3" s="15"/>
      <c r="D3" s="15"/>
      <c r="E3" s="16"/>
      <c r="F3" s="16"/>
      <c r="G3" s="7"/>
      <c r="H3" s="7"/>
      <c r="I3" s="7"/>
      <c r="J3" s="7"/>
      <c r="K3" s="7"/>
      <c r="L3" s="7"/>
      <c r="M3" s="7"/>
      <c r="X3">
        <v>0.5</v>
      </c>
      <c r="AM3">
        <v>0</v>
      </c>
    </row>
    <row r="4" spans="1:39" ht="30.75" thickBot="1" x14ac:dyDescent="0.5">
      <c r="A4" s="90" t="s">
        <v>39</v>
      </c>
      <c r="B4" s="91"/>
      <c r="C4" s="91"/>
      <c r="D4" s="91"/>
      <c r="E4" s="91"/>
      <c r="F4" s="91"/>
      <c r="G4" s="91"/>
      <c r="H4" s="92"/>
      <c r="I4" s="38" t="s">
        <v>16</v>
      </c>
      <c r="J4" s="33">
        <v>1</v>
      </c>
      <c r="K4" s="30"/>
      <c r="L4" s="31"/>
      <c r="M4" s="7"/>
      <c r="X4">
        <v>1</v>
      </c>
      <c r="AM4">
        <v>1</v>
      </c>
    </row>
    <row r="5" spans="1:39" ht="19.5" x14ac:dyDescent="0.5">
      <c r="A5" s="80" t="s">
        <v>38</v>
      </c>
      <c r="B5" s="81"/>
      <c r="C5" s="36" t="s">
        <v>17</v>
      </c>
      <c r="D5" s="37">
        <v>5</v>
      </c>
      <c r="E5" s="35"/>
      <c r="F5" s="34"/>
      <c r="G5" s="80" t="s">
        <v>40</v>
      </c>
      <c r="H5" s="81"/>
      <c r="I5" s="36" t="s">
        <v>17</v>
      </c>
      <c r="J5" s="37">
        <v>5</v>
      </c>
      <c r="K5" s="35"/>
      <c r="L5" s="34"/>
      <c r="M5" s="7"/>
      <c r="X5">
        <v>1.5</v>
      </c>
      <c r="AM5">
        <v>2</v>
      </c>
    </row>
    <row r="6" spans="1:39" ht="19.5" x14ac:dyDescent="0.5">
      <c r="A6" s="72"/>
      <c r="B6" s="17" t="s">
        <v>4</v>
      </c>
      <c r="C6" s="18" t="s">
        <v>19</v>
      </c>
      <c r="D6" s="19" t="s">
        <v>5</v>
      </c>
      <c r="E6" s="20"/>
      <c r="F6" s="75"/>
      <c r="G6" s="72"/>
      <c r="H6" s="17" t="s">
        <v>4</v>
      </c>
      <c r="I6" s="18" t="s">
        <v>20</v>
      </c>
      <c r="J6" s="19" t="s">
        <v>5</v>
      </c>
      <c r="K6" s="20"/>
      <c r="L6" s="75"/>
      <c r="M6" s="7"/>
      <c r="X6">
        <v>2</v>
      </c>
      <c r="AM6">
        <v>3</v>
      </c>
    </row>
    <row r="7" spans="1:39" ht="19.5" x14ac:dyDescent="0.45">
      <c r="A7" s="73"/>
      <c r="B7" s="40" t="s">
        <v>21</v>
      </c>
      <c r="C7" s="21">
        <v>1</v>
      </c>
      <c r="D7" s="21"/>
      <c r="E7" s="16">
        <f>SIGN(SIGN(D7-C7)+1)</f>
        <v>0</v>
      </c>
      <c r="F7" s="76"/>
      <c r="G7" s="73"/>
      <c r="H7" s="40" t="s">
        <v>32</v>
      </c>
      <c r="I7" s="21">
        <v>1</v>
      </c>
      <c r="J7" s="21"/>
      <c r="K7" s="16">
        <f>SIGN(SIGN(J7-I7)+1)</f>
        <v>0</v>
      </c>
      <c r="L7" s="76"/>
      <c r="M7" s="7"/>
      <c r="X7">
        <v>2.5</v>
      </c>
    </row>
    <row r="8" spans="1:39" ht="19.5" x14ac:dyDescent="0.45">
      <c r="A8" s="73"/>
      <c r="B8" s="40" t="s">
        <v>44</v>
      </c>
      <c r="C8" s="21">
        <v>1</v>
      </c>
      <c r="D8" s="21"/>
      <c r="E8" s="16">
        <f t="shared" ref="E8:E14" si="0">SIGN(SIGN(D8-C8)+1)</f>
        <v>0</v>
      </c>
      <c r="F8" s="76"/>
      <c r="G8" s="73"/>
      <c r="H8" s="40" t="s">
        <v>44</v>
      </c>
      <c r="I8" s="21">
        <v>1</v>
      </c>
      <c r="J8" s="21"/>
      <c r="K8" s="16">
        <f t="shared" ref="K8:K14" si="1">SIGN(SIGN(J8-I8)+1)</f>
        <v>0</v>
      </c>
      <c r="L8" s="76"/>
      <c r="M8" s="7"/>
      <c r="X8">
        <v>3</v>
      </c>
    </row>
    <row r="9" spans="1:39" ht="19.5" x14ac:dyDescent="0.45">
      <c r="A9" s="73"/>
      <c r="B9" s="40" t="s">
        <v>45</v>
      </c>
      <c r="C9" s="21">
        <v>1</v>
      </c>
      <c r="D9" s="21"/>
      <c r="E9" s="16">
        <f t="shared" si="0"/>
        <v>0</v>
      </c>
      <c r="F9" s="76"/>
      <c r="G9" s="73"/>
      <c r="H9" s="40" t="s">
        <v>45</v>
      </c>
      <c r="I9" s="21">
        <v>2</v>
      </c>
      <c r="J9" s="21"/>
      <c r="K9" s="16">
        <f t="shared" si="1"/>
        <v>0</v>
      </c>
      <c r="L9" s="76"/>
      <c r="M9" s="7"/>
      <c r="X9">
        <v>3.5</v>
      </c>
    </row>
    <row r="10" spans="1:39" ht="19.5" x14ac:dyDescent="0.45">
      <c r="A10" s="73"/>
      <c r="B10" s="40" t="s">
        <v>24</v>
      </c>
      <c r="C10" s="21">
        <v>1</v>
      </c>
      <c r="D10" s="21"/>
      <c r="E10" s="16">
        <f t="shared" si="0"/>
        <v>0</v>
      </c>
      <c r="F10" s="76"/>
      <c r="G10" s="73"/>
      <c r="H10" s="40" t="s">
        <v>24</v>
      </c>
      <c r="I10" s="21">
        <v>1</v>
      </c>
      <c r="J10" s="21"/>
      <c r="K10" s="16">
        <f t="shared" si="1"/>
        <v>0</v>
      </c>
      <c r="L10" s="76"/>
      <c r="M10" s="7"/>
      <c r="X10">
        <v>4</v>
      </c>
    </row>
    <row r="11" spans="1:39" ht="19.5" x14ac:dyDescent="0.45">
      <c r="A11" s="73"/>
      <c r="B11" s="40" t="s">
        <v>25</v>
      </c>
      <c r="C11" s="21">
        <v>2</v>
      </c>
      <c r="D11" s="21"/>
      <c r="E11" s="16">
        <f t="shared" si="0"/>
        <v>0</v>
      </c>
      <c r="F11" s="76"/>
      <c r="G11" s="73"/>
      <c r="H11" s="40" t="s">
        <v>46</v>
      </c>
      <c r="I11" s="21">
        <v>2</v>
      </c>
      <c r="J11" s="21"/>
      <c r="K11" s="16">
        <f t="shared" si="1"/>
        <v>0</v>
      </c>
      <c r="L11" s="76"/>
      <c r="M11" s="7"/>
      <c r="X11">
        <v>4.5</v>
      </c>
    </row>
    <row r="12" spans="1:39" ht="19.5" x14ac:dyDescent="0.45">
      <c r="A12" s="73"/>
      <c r="B12" s="40"/>
      <c r="C12" s="21"/>
      <c r="D12" s="21"/>
      <c r="E12" s="16">
        <f t="shared" si="0"/>
        <v>1</v>
      </c>
      <c r="F12" s="76"/>
      <c r="G12" s="73"/>
      <c r="H12" s="40"/>
      <c r="I12" s="21"/>
      <c r="J12" s="21"/>
      <c r="K12" s="16">
        <f t="shared" si="1"/>
        <v>1</v>
      </c>
      <c r="L12" s="76"/>
      <c r="M12" s="7"/>
      <c r="X12">
        <v>5</v>
      </c>
    </row>
    <row r="13" spans="1:39" ht="34.5" customHeight="1" x14ac:dyDescent="0.45">
      <c r="A13" s="73"/>
      <c r="B13" s="32" t="s">
        <v>6</v>
      </c>
      <c r="C13" s="21">
        <v>2</v>
      </c>
      <c r="D13" s="21"/>
      <c r="E13" s="16">
        <f t="shared" si="0"/>
        <v>0</v>
      </c>
      <c r="F13" s="76"/>
      <c r="G13" s="73"/>
      <c r="H13" s="32" t="s">
        <v>6</v>
      </c>
      <c r="I13" s="21">
        <v>2</v>
      </c>
      <c r="J13" s="21"/>
      <c r="K13" s="16">
        <f t="shared" si="1"/>
        <v>0</v>
      </c>
      <c r="L13" s="76"/>
      <c r="M13" s="7"/>
    </row>
    <row r="14" spans="1:39" ht="19.5" x14ac:dyDescent="0.45">
      <c r="A14" s="73"/>
      <c r="B14" s="22" t="s">
        <v>7</v>
      </c>
      <c r="C14" s="21">
        <v>2</v>
      </c>
      <c r="D14" s="29">
        <f>ROUND(SUM(D7:D12)/D5,0)</f>
        <v>0</v>
      </c>
      <c r="E14" s="16">
        <f t="shared" si="0"/>
        <v>0</v>
      </c>
      <c r="F14" s="76"/>
      <c r="G14" s="73"/>
      <c r="H14" s="22" t="s">
        <v>7</v>
      </c>
      <c r="I14" s="21">
        <v>2</v>
      </c>
      <c r="J14" s="29">
        <v>0</v>
      </c>
      <c r="K14" s="16">
        <f t="shared" si="1"/>
        <v>0</v>
      </c>
      <c r="L14" s="76"/>
      <c r="M14" s="7"/>
    </row>
    <row r="15" spans="1:39" ht="21" hidden="1" x14ac:dyDescent="0.45">
      <c r="A15" s="73"/>
      <c r="B15" s="86"/>
      <c r="C15" s="87"/>
      <c r="D15" s="24"/>
      <c r="E15" s="16"/>
      <c r="F15" s="76"/>
      <c r="G15" s="73"/>
      <c r="H15" s="86"/>
      <c r="I15" s="87"/>
      <c r="J15" s="24"/>
      <c r="K15" s="16"/>
      <c r="L15" s="76"/>
      <c r="M15" s="7"/>
    </row>
    <row r="16" spans="1:39" ht="33.75" hidden="1" customHeight="1" x14ac:dyDescent="0.45">
      <c r="A16" s="73"/>
      <c r="B16" s="25"/>
      <c r="C16" s="26">
        <f>D14</f>
        <v>0</v>
      </c>
      <c r="D16" s="27"/>
      <c r="E16" s="28">
        <f>E7*E8*E9*E10*E11*E12*E13*E14</f>
        <v>0</v>
      </c>
      <c r="F16" s="76"/>
      <c r="G16" s="73"/>
      <c r="H16" s="25"/>
      <c r="I16" s="26">
        <f>J14</f>
        <v>0</v>
      </c>
      <c r="J16" s="27"/>
      <c r="K16" s="28">
        <f>K7*K8*K9*K10*K11*K12*K13*K14</f>
        <v>0</v>
      </c>
      <c r="L16" s="76"/>
      <c r="M16" s="7"/>
    </row>
    <row r="17" spans="1:13" ht="19.5" x14ac:dyDescent="0.5">
      <c r="A17" s="73"/>
      <c r="B17" s="77" t="s">
        <v>12</v>
      </c>
      <c r="C17" s="77"/>
      <c r="D17" s="29">
        <f>IF(E16=1,C16,IF(D14&lt;1,D14,1))</f>
        <v>0</v>
      </c>
      <c r="E17" s="28"/>
      <c r="F17" s="76"/>
      <c r="G17" s="73"/>
      <c r="H17" s="103" t="s">
        <v>13</v>
      </c>
      <c r="I17" s="103"/>
      <c r="J17" s="29">
        <f>IF(K16=1,I16,IF(J14&lt;1,J14,1))</f>
        <v>0</v>
      </c>
      <c r="K17" s="28"/>
      <c r="L17" s="76"/>
      <c r="M17" s="7"/>
    </row>
    <row r="18" spans="1:13" ht="21" x14ac:dyDescent="0.5">
      <c r="A18" s="73"/>
      <c r="B18" s="94" t="s">
        <v>10</v>
      </c>
      <c r="C18" s="95"/>
      <c r="D18" s="39"/>
      <c r="E18" s="16"/>
      <c r="F18" s="76"/>
      <c r="G18" s="73"/>
      <c r="H18" s="94" t="s">
        <v>11</v>
      </c>
      <c r="I18" s="95"/>
      <c r="J18" s="39"/>
      <c r="K18" s="16"/>
      <c r="L18" s="76"/>
      <c r="M18" s="7"/>
    </row>
    <row r="19" spans="1:13" ht="19.5" x14ac:dyDescent="0.5">
      <c r="A19" s="73"/>
      <c r="B19" s="98" t="s">
        <v>14</v>
      </c>
      <c r="C19" s="99"/>
      <c r="D19" s="23">
        <f>D17*5+D18</f>
        <v>0</v>
      </c>
      <c r="E19" s="28"/>
      <c r="F19" s="76"/>
      <c r="G19" s="73"/>
      <c r="H19" s="104" t="s">
        <v>8</v>
      </c>
      <c r="I19" s="105"/>
      <c r="J19" s="23">
        <f>J17*5+J18</f>
        <v>0</v>
      </c>
      <c r="K19" s="28"/>
      <c r="L19" s="76"/>
      <c r="M19" s="7"/>
    </row>
    <row r="20" spans="1:13" ht="18.75" thickBot="1" x14ac:dyDescent="0.5">
      <c r="A20" s="74"/>
      <c r="B20" s="100"/>
      <c r="C20" s="101"/>
      <c r="D20" s="101"/>
      <c r="E20" s="101"/>
      <c r="F20" s="102"/>
      <c r="G20" s="74"/>
      <c r="H20" s="100"/>
      <c r="I20" s="101"/>
      <c r="J20" s="101"/>
      <c r="K20" s="101"/>
      <c r="L20" s="102"/>
      <c r="M20" s="7"/>
    </row>
    <row r="21" spans="1:13" ht="24.75" thickBot="1" x14ac:dyDescent="0.65">
      <c r="A21" s="83">
        <f>IF(J4=2,IF(OR(AND(D19&gt;=12,J19&gt;=12),AND(D19&lt;12,J19&lt;12)),AVERAGE(D19,J19),10),D19)</f>
        <v>0</v>
      </c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5"/>
      <c r="M21" s="7"/>
    </row>
    <row r="22" spans="1:13" ht="18" x14ac:dyDescent="0.45">
      <c r="A22" s="14"/>
      <c r="B22" s="7" t="s">
        <v>18</v>
      </c>
      <c r="C22" s="15"/>
      <c r="D22" s="15"/>
      <c r="E22" s="16"/>
      <c r="F22" s="16"/>
      <c r="G22" s="7"/>
      <c r="H22" s="7"/>
      <c r="I22" s="7"/>
      <c r="J22" s="7"/>
      <c r="K22" s="7"/>
      <c r="L22" s="7"/>
      <c r="M22" s="7"/>
    </row>
    <row r="23" spans="1:13" ht="18" x14ac:dyDescent="0.45">
      <c r="A23" s="14"/>
      <c r="B23" s="7" t="s">
        <v>9</v>
      </c>
      <c r="C23" s="15"/>
      <c r="D23" s="15"/>
      <c r="E23" s="16"/>
      <c r="F23" s="16"/>
      <c r="G23" s="7"/>
      <c r="H23" s="7"/>
      <c r="I23" s="7"/>
      <c r="J23" s="7"/>
      <c r="K23" s="7"/>
      <c r="L23" s="7"/>
      <c r="M23" s="7"/>
    </row>
  </sheetData>
  <sheetProtection algorithmName="SHA-512" hashValue="XaXUGBUSbAdeWapbF+J6SE45AK7f77Lly2mya3DQZ+uTSxspdv6tWwy0CuzaSKd/ZxiiOSsSsMJzc2+6v2LzVQ==" saltValue="kWlYEpeiZ2r3naexm6FZkQ==" spinCount="100000" sheet="1" objects="1" scenarios="1"/>
  <protectedRanges>
    <protectedRange algorithmName="SHA-512" hashValue="/zJ/go1s/k3bUYsND/K7uQrHHaQIBSoLnnsOwOCr8O9KLiOnD2eN4h6aNfugpHbV49fEzgycphTphMYWCAHOGg==" saltValue="8aB8Fe1ZijxlAn7lI57aqg==" spinCount="100000" sqref="D18 J18" name="Range2"/>
    <protectedRange algorithmName="SHA-512" hashValue="65AqTm7VDrHkTpfNtJhu9qXrFDHZpmeGBWh09voJSayfSi6wmfOHxFvRbsO8XSPul3z2AYTgM8CMU9tyPfb7ew==" saltValue="QZFl2QbhZSFLo47nlNv3GA==" spinCount="100000" sqref="J7:J13 D7:D13" name="Range1"/>
  </protectedRanges>
  <mergeCells count="20">
    <mergeCell ref="H1:J1"/>
    <mergeCell ref="H2:J2"/>
    <mergeCell ref="A4:H4"/>
    <mergeCell ref="A5:B5"/>
    <mergeCell ref="G5:H5"/>
    <mergeCell ref="A21:L21"/>
    <mergeCell ref="L6:L19"/>
    <mergeCell ref="B15:C15"/>
    <mergeCell ref="H15:I15"/>
    <mergeCell ref="B17:C17"/>
    <mergeCell ref="H17:I17"/>
    <mergeCell ref="B18:C18"/>
    <mergeCell ref="H18:I18"/>
    <mergeCell ref="B19:C19"/>
    <mergeCell ref="H19:I19"/>
    <mergeCell ref="A6:A20"/>
    <mergeCell ref="F6:F19"/>
    <mergeCell ref="G6:G20"/>
    <mergeCell ref="B20:F20"/>
    <mergeCell ref="H20:L20"/>
  </mergeCells>
  <conditionalFormatting sqref="D7:D13">
    <cfRule type="cellIs" dxfId="81" priority="25" operator="greaterThanOrEqual">
      <formula>C7</formula>
    </cfRule>
  </conditionalFormatting>
  <conditionalFormatting sqref="D7:D13">
    <cfRule type="cellIs" dxfId="80" priority="24" operator="lessThan">
      <formula>C7</formula>
    </cfRule>
  </conditionalFormatting>
  <conditionalFormatting sqref="D17">
    <cfRule type="cellIs" dxfId="79" priority="20" operator="lessThan">
      <formula>2</formula>
    </cfRule>
    <cfRule type="cellIs" dxfId="78" priority="21" operator="equal">
      <formula>2</formula>
    </cfRule>
    <cfRule type="cellIs" dxfId="77" priority="22" operator="greaterThan">
      <formula>2</formula>
    </cfRule>
    <cfRule type="colorScale" priority="23">
      <colorScale>
        <cfvo type="num" val="0"/>
        <cfvo type="num" val="4"/>
        <color rgb="FFFF0000"/>
        <color theme="9" tint="-0.249977111117893"/>
      </colorScale>
    </cfRule>
  </conditionalFormatting>
  <conditionalFormatting sqref="D19">
    <cfRule type="cellIs" dxfId="76" priority="17" operator="lessThan">
      <formula>12</formula>
    </cfRule>
    <cfRule type="cellIs" dxfId="75" priority="18" operator="equal">
      <formula>12</formula>
    </cfRule>
    <cfRule type="cellIs" dxfId="74" priority="19" operator="greaterThan">
      <formula>12</formula>
    </cfRule>
  </conditionalFormatting>
  <conditionalFormatting sqref="J17">
    <cfRule type="cellIs" dxfId="73" priority="13" operator="lessThan">
      <formula>2</formula>
    </cfRule>
    <cfRule type="cellIs" dxfId="72" priority="14" operator="equal">
      <formula>2</formula>
    </cfRule>
    <cfRule type="cellIs" dxfId="71" priority="15" operator="greaterThan">
      <formula>2</formula>
    </cfRule>
    <cfRule type="colorScale" priority="16">
      <colorScale>
        <cfvo type="num" val="0"/>
        <cfvo type="num" val="4"/>
        <color rgb="FFFF0000"/>
        <color theme="9" tint="-0.249977111117893"/>
      </colorScale>
    </cfRule>
  </conditionalFormatting>
  <conditionalFormatting sqref="A21:L21">
    <cfRule type="cellIs" dxfId="70" priority="10" operator="greaterThan">
      <formula>12</formula>
    </cfRule>
    <cfRule type="cellIs" dxfId="69" priority="11" operator="equal">
      <formula>12</formula>
    </cfRule>
    <cfRule type="cellIs" dxfId="68" priority="12" operator="lessThan">
      <formula>12</formula>
    </cfRule>
  </conditionalFormatting>
  <conditionalFormatting sqref="J19">
    <cfRule type="cellIs" dxfId="67" priority="7" operator="lessThan">
      <formula>12</formula>
    </cfRule>
    <cfRule type="cellIs" dxfId="66" priority="8" operator="equal">
      <formula>12</formula>
    </cfRule>
    <cfRule type="cellIs" dxfId="65" priority="9" operator="greaterThan">
      <formula>12</formula>
    </cfRule>
  </conditionalFormatting>
  <conditionalFormatting sqref="J14">
    <cfRule type="cellIs" dxfId="64" priority="6" operator="greaterThanOrEqual">
      <formula>I14</formula>
    </cfRule>
  </conditionalFormatting>
  <conditionalFormatting sqref="J14">
    <cfRule type="cellIs" dxfId="63" priority="5" operator="lessThan">
      <formula>I14</formula>
    </cfRule>
  </conditionalFormatting>
  <conditionalFormatting sqref="D14">
    <cfRule type="cellIs" dxfId="62" priority="4" operator="greaterThanOrEqual">
      <formula>C14</formula>
    </cfRule>
  </conditionalFormatting>
  <conditionalFormatting sqref="D14">
    <cfRule type="cellIs" dxfId="61" priority="3" operator="lessThan">
      <formula>C14</formula>
    </cfRule>
  </conditionalFormatting>
  <conditionalFormatting sqref="J7:J13">
    <cfRule type="cellIs" dxfId="60" priority="2" operator="greaterThanOrEqual">
      <formula>I7</formula>
    </cfRule>
  </conditionalFormatting>
  <conditionalFormatting sqref="J7:J13">
    <cfRule type="cellIs" dxfId="59" priority="1" operator="lessThan">
      <formula>I7</formula>
    </cfRule>
  </conditionalFormatting>
  <dataValidations count="3">
    <dataValidation type="list" allowBlank="1" showInputMessage="1" showErrorMessage="1" sqref="J7:J13 D7:D13">
      <formula1>$AM$2:$AM$6</formula1>
    </dataValidation>
    <dataValidation type="list" allowBlank="1" showInputMessage="1" showErrorMessage="1" sqref="D18 J18">
      <formula1>$X$1:$X$12</formula1>
    </dataValidation>
    <dataValidation type="decimal" allowBlank="1" showInputMessage="1" showErrorMessage="1" sqref="D15:D17 J15:J17">
      <formula1>0</formula1>
      <formula2>1</formula2>
    </dataValidation>
  </dataValidations>
  <pageMargins left="0.7" right="0.7" top="0.75" bottom="0.75" header="0.3" footer="0.3"/>
  <pageSetup orientation="portrait" horizontalDpi="4294967292" verticalDpi="0" copies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3"/>
  <sheetViews>
    <sheetView showGridLines="0" rightToLeft="1" zoomScaleNormal="100" workbookViewId="0">
      <selection activeCell="D7" sqref="D7"/>
    </sheetView>
  </sheetViews>
  <sheetFormatPr defaultRowHeight="15" x14ac:dyDescent="0.25"/>
  <cols>
    <col min="1" max="1" width="2.28515625" customWidth="1"/>
    <col min="2" max="2" width="30.28515625" customWidth="1"/>
    <col min="5" max="5" width="6.28515625" hidden="1" customWidth="1"/>
    <col min="6" max="6" width="2.140625" customWidth="1"/>
    <col min="7" max="7" width="2" customWidth="1"/>
    <col min="8" max="8" width="31.42578125" customWidth="1"/>
    <col min="11" max="11" width="0" hidden="1" customWidth="1"/>
    <col min="12" max="12" width="2.140625" customWidth="1"/>
    <col min="23" max="40" width="9.140625" hidden="1" customWidth="1"/>
  </cols>
  <sheetData>
    <row r="1" spans="1:39" ht="19.5" x14ac:dyDescent="0.5">
      <c r="A1" s="1"/>
      <c r="B1" s="41" t="s">
        <v>31</v>
      </c>
      <c r="C1" s="41"/>
      <c r="D1" s="2"/>
      <c r="E1" s="3"/>
      <c r="F1" s="3"/>
      <c r="G1" s="4"/>
      <c r="H1" s="78" t="s">
        <v>37</v>
      </c>
      <c r="I1" s="78"/>
      <c r="J1" s="78"/>
      <c r="K1" s="5"/>
      <c r="L1" s="6"/>
      <c r="M1" s="7"/>
      <c r="X1" t="s">
        <v>15</v>
      </c>
    </row>
    <row r="2" spans="1:39" ht="20.25" thickBot="1" x14ac:dyDescent="0.55000000000000004">
      <c r="A2" s="8"/>
      <c r="B2" s="42" t="s">
        <v>0</v>
      </c>
      <c r="C2" s="42"/>
      <c r="D2" s="9"/>
      <c r="E2" s="10"/>
      <c r="F2" s="10"/>
      <c r="G2" s="11"/>
      <c r="H2" s="79" t="s">
        <v>1</v>
      </c>
      <c r="I2" s="79"/>
      <c r="J2" s="79"/>
      <c r="K2" s="12"/>
      <c r="L2" s="13"/>
      <c r="M2" s="7"/>
      <c r="X2">
        <v>0</v>
      </c>
    </row>
    <row r="3" spans="1:39" ht="18.75" thickBot="1" x14ac:dyDescent="0.5">
      <c r="A3" s="14"/>
      <c r="B3" s="7"/>
      <c r="C3" s="15"/>
      <c r="D3" s="15"/>
      <c r="E3" s="16"/>
      <c r="F3" s="16"/>
      <c r="G3" s="7"/>
      <c r="H3" s="7"/>
      <c r="I3" s="7"/>
      <c r="J3" s="7"/>
      <c r="K3" s="7"/>
      <c r="L3" s="7"/>
      <c r="M3" s="7"/>
      <c r="X3">
        <v>0.5</v>
      </c>
      <c r="AM3">
        <v>0</v>
      </c>
    </row>
    <row r="4" spans="1:39" ht="30.75" thickBot="1" x14ac:dyDescent="0.5">
      <c r="A4" s="90" t="s">
        <v>41</v>
      </c>
      <c r="B4" s="91"/>
      <c r="C4" s="91"/>
      <c r="D4" s="91"/>
      <c r="E4" s="91"/>
      <c r="F4" s="91"/>
      <c r="G4" s="91"/>
      <c r="H4" s="92"/>
      <c r="I4" s="38" t="s">
        <v>16</v>
      </c>
      <c r="J4" s="33">
        <v>1</v>
      </c>
      <c r="K4" s="30"/>
      <c r="L4" s="31"/>
      <c r="M4" s="7"/>
      <c r="X4">
        <v>1</v>
      </c>
      <c r="AM4">
        <v>1</v>
      </c>
    </row>
    <row r="5" spans="1:39" ht="19.5" x14ac:dyDescent="0.5">
      <c r="A5" s="106" t="s">
        <v>28</v>
      </c>
      <c r="B5" s="107"/>
      <c r="C5" s="36" t="s">
        <v>17</v>
      </c>
      <c r="D5" s="37">
        <v>4</v>
      </c>
      <c r="E5" s="35"/>
      <c r="F5" s="34"/>
      <c r="G5" s="82"/>
      <c r="H5" s="78"/>
      <c r="I5" s="56"/>
      <c r="J5" s="57"/>
      <c r="K5" s="58"/>
      <c r="L5" s="59"/>
      <c r="M5" s="7"/>
      <c r="X5">
        <v>1.5</v>
      </c>
      <c r="AM5">
        <v>2</v>
      </c>
    </row>
    <row r="6" spans="1:39" ht="19.5" x14ac:dyDescent="0.5">
      <c r="A6" s="72"/>
      <c r="B6" s="17" t="s">
        <v>4</v>
      </c>
      <c r="C6" s="18" t="s">
        <v>19</v>
      </c>
      <c r="D6" s="19" t="s">
        <v>5</v>
      </c>
      <c r="E6" s="20"/>
      <c r="F6" s="75"/>
      <c r="G6" s="72"/>
      <c r="H6" s="44"/>
      <c r="I6" s="45"/>
      <c r="J6" s="46"/>
      <c r="K6" s="20"/>
      <c r="L6" s="75"/>
      <c r="M6" s="7"/>
      <c r="X6">
        <v>2</v>
      </c>
      <c r="AM6">
        <v>3</v>
      </c>
    </row>
    <row r="7" spans="1:39" ht="22.5" x14ac:dyDescent="0.45">
      <c r="A7" s="73"/>
      <c r="B7" s="70" t="s">
        <v>21</v>
      </c>
      <c r="C7" s="21">
        <v>1</v>
      </c>
      <c r="D7" s="21"/>
      <c r="E7" s="16">
        <f>SIGN(SIGN(D7-C7)+1)</f>
        <v>0</v>
      </c>
      <c r="F7" s="76"/>
      <c r="G7" s="73"/>
      <c r="H7" s="47"/>
      <c r="I7" s="44"/>
      <c r="J7" s="44"/>
      <c r="K7" s="16">
        <f>SIGN(SIGN(J7-I7)+1)</f>
        <v>1</v>
      </c>
      <c r="L7" s="76"/>
      <c r="M7" s="7"/>
      <c r="X7">
        <v>2.5</v>
      </c>
    </row>
    <row r="8" spans="1:39" ht="22.5" x14ac:dyDescent="0.45">
      <c r="A8" s="73"/>
      <c r="B8" s="70" t="s">
        <v>22</v>
      </c>
      <c r="C8" s="21">
        <v>1</v>
      </c>
      <c r="D8" s="21"/>
      <c r="E8" s="16">
        <f t="shared" ref="E8:E14" si="0">SIGN(SIGN(D8-C8)+1)</f>
        <v>0</v>
      </c>
      <c r="F8" s="76"/>
      <c r="G8" s="73"/>
      <c r="H8" s="47"/>
      <c r="I8" s="44"/>
      <c r="J8" s="44"/>
      <c r="K8" s="16">
        <f t="shared" ref="K8:K14" si="1">SIGN(SIGN(J8-I8)+1)</f>
        <v>1</v>
      </c>
      <c r="L8" s="76"/>
      <c r="M8" s="7"/>
      <c r="X8">
        <v>3</v>
      </c>
    </row>
    <row r="9" spans="1:39" ht="22.5" x14ac:dyDescent="0.45">
      <c r="A9" s="73"/>
      <c r="B9" s="70" t="s">
        <v>23</v>
      </c>
      <c r="C9" s="21">
        <v>1</v>
      </c>
      <c r="D9" s="21"/>
      <c r="E9" s="16">
        <f t="shared" si="0"/>
        <v>0</v>
      </c>
      <c r="F9" s="76"/>
      <c r="G9" s="73"/>
      <c r="H9" s="47"/>
      <c r="I9" s="44"/>
      <c r="J9" s="44"/>
      <c r="K9" s="16">
        <f t="shared" si="1"/>
        <v>1</v>
      </c>
      <c r="L9" s="76"/>
      <c r="M9" s="7"/>
      <c r="X9">
        <v>3.5</v>
      </c>
    </row>
    <row r="10" spans="1:39" ht="22.5" x14ac:dyDescent="0.45">
      <c r="A10" s="73"/>
      <c r="B10" s="70" t="s">
        <v>24</v>
      </c>
      <c r="C10" s="21">
        <v>2</v>
      </c>
      <c r="D10" s="21"/>
      <c r="E10" s="16">
        <f t="shared" si="0"/>
        <v>0</v>
      </c>
      <c r="F10" s="76"/>
      <c r="G10" s="73"/>
      <c r="H10" s="47"/>
      <c r="I10" s="44"/>
      <c r="J10" s="44"/>
      <c r="K10" s="16">
        <f t="shared" si="1"/>
        <v>1</v>
      </c>
      <c r="L10" s="76"/>
      <c r="M10" s="7"/>
      <c r="X10">
        <v>4</v>
      </c>
    </row>
    <row r="11" spans="1:39" ht="19.5" x14ac:dyDescent="0.45">
      <c r="A11" s="73"/>
      <c r="B11" s="40"/>
      <c r="C11" s="21"/>
      <c r="D11" s="21"/>
      <c r="E11" s="16">
        <f t="shared" si="0"/>
        <v>1</v>
      </c>
      <c r="F11" s="76"/>
      <c r="G11" s="73"/>
      <c r="H11" s="47"/>
      <c r="I11" s="44"/>
      <c r="J11" s="44"/>
      <c r="K11" s="16">
        <f t="shared" si="1"/>
        <v>1</v>
      </c>
      <c r="L11" s="76"/>
      <c r="M11" s="7"/>
      <c r="X11">
        <v>4.5</v>
      </c>
    </row>
    <row r="12" spans="1:39" ht="19.5" x14ac:dyDescent="0.45">
      <c r="A12" s="73"/>
      <c r="B12" s="40"/>
      <c r="C12" s="21"/>
      <c r="D12" s="21"/>
      <c r="E12" s="16">
        <f t="shared" si="0"/>
        <v>1</v>
      </c>
      <c r="F12" s="76"/>
      <c r="G12" s="73"/>
      <c r="H12" s="47"/>
      <c r="I12" s="44"/>
      <c r="J12" s="44"/>
      <c r="K12" s="16">
        <f t="shared" si="1"/>
        <v>1</v>
      </c>
      <c r="L12" s="76"/>
      <c r="M12" s="7"/>
      <c r="X12">
        <v>5</v>
      </c>
    </row>
    <row r="13" spans="1:39" ht="34.5" customHeight="1" x14ac:dyDescent="0.45">
      <c r="A13" s="73"/>
      <c r="B13" s="32" t="s">
        <v>6</v>
      </c>
      <c r="C13" s="21">
        <v>2</v>
      </c>
      <c r="D13" s="21"/>
      <c r="E13" s="16">
        <f t="shared" si="0"/>
        <v>0</v>
      </c>
      <c r="F13" s="76"/>
      <c r="G13" s="73"/>
      <c r="H13" s="48"/>
      <c r="I13" s="44"/>
      <c r="J13" s="44"/>
      <c r="K13" s="16">
        <f t="shared" si="1"/>
        <v>1</v>
      </c>
      <c r="L13" s="76"/>
      <c r="M13" s="7"/>
    </row>
    <row r="14" spans="1:39" ht="19.5" x14ac:dyDescent="0.45">
      <c r="A14" s="73"/>
      <c r="B14" s="22" t="s">
        <v>7</v>
      </c>
      <c r="C14" s="21">
        <v>2</v>
      </c>
      <c r="D14" s="29">
        <f>ROUND(SUM(D7:D12)/D5,0)</f>
        <v>0</v>
      </c>
      <c r="E14" s="16">
        <f t="shared" si="0"/>
        <v>0</v>
      </c>
      <c r="F14" s="76"/>
      <c r="G14" s="73"/>
      <c r="H14" s="49"/>
      <c r="I14" s="44"/>
      <c r="J14" s="50"/>
      <c r="K14" s="16">
        <f t="shared" si="1"/>
        <v>1</v>
      </c>
      <c r="L14" s="76"/>
      <c r="M14" s="7"/>
    </row>
    <row r="15" spans="1:39" ht="21" hidden="1" x14ac:dyDescent="0.45">
      <c r="A15" s="73"/>
      <c r="B15" s="86"/>
      <c r="C15" s="87"/>
      <c r="D15" s="24"/>
      <c r="E15" s="16"/>
      <c r="F15" s="76"/>
      <c r="G15" s="73"/>
      <c r="H15" s="88"/>
      <c r="I15" s="89"/>
      <c r="J15" s="51"/>
      <c r="K15" s="16"/>
      <c r="L15" s="76"/>
      <c r="M15" s="7"/>
    </row>
    <row r="16" spans="1:39" ht="33.75" hidden="1" customHeight="1" x14ac:dyDescent="0.45">
      <c r="A16" s="73"/>
      <c r="B16" s="25"/>
      <c r="C16" s="26">
        <f>D14</f>
        <v>0</v>
      </c>
      <c r="D16" s="27"/>
      <c r="E16" s="28">
        <f>E7*E8*E9*E10*E11*E12*E13*E14</f>
        <v>0</v>
      </c>
      <c r="F16" s="76"/>
      <c r="G16" s="73"/>
      <c r="H16" s="52"/>
      <c r="I16" s="53"/>
      <c r="J16" s="54"/>
      <c r="K16" s="28">
        <f>K7*K8*K9*K10*K11*K12*K13*K14</f>
        <v>1</v>
      </c>
      <c r="L16" s="76"/>
      <c r="M16" s="7"/>
    </row>
    <row r="17" spans="1:13" ht="19.5" x14ac:dyDescent="0.5">
      <c r="A17" s="73"/>
      <c r="B17" s="77" t="s">
        <v>12</v>
      </c>
      <c r="C17" s="77"/>
      <c r="D17" s="29">
        <f>IF(E16=1,C16,IF(D14&lt;1,D14,1))</f>
        <v>0</v>
      </c>
      <c r="E17" s="28"/>
      <c r="F17" s="76"/>
      <c r="G17" s="73"/>
      <c r="H17" s="93"/>
      <c r="I17" s="93"/>
      <c r="J17" s="50"/>
      <c r="K17" s="28"/>
      <c r="L17" s="76"/>
      <c r="M17" s="7"/>
    </row>
    <row r="18" spans="1:13" ht="21" x14ac:dyDescent="0.5">
      <c r="A18" s="73"/>
      <c r="B18" s="94" t="s">
        <v>10</v>
      </c>
      <c r="C18" s="95"/>
      <c r="D18" s="39"/>
      <c r="E18" s="16"/>
      <c r="F18" s="76"/>
      <c r="G18" s="73"/>
      <c r="H18" s="96"/>
      <c r="I18" s="97"/>
      <c r="J18" s="51"/>
      <c r="K18" s="16"/>
      <c r="L18" s="76"/>
      <c r="M18" s="7"/>
    </row>
    <row r="19" spans="1:13" ht="19.5" x14ac:dyDescent="0.5">
      <c r="A19" s="73"/>
      <c r="B19" s="98" t="s">
        <v>14</v>
      </c>
      <c r="C19" s="99"/>
      <c r="D19" s="23">
        <f>D17*5+D18</f>
        <v>0</v>
      </c>
      <c r="E19" s="28"/>
      <c r="F19" s="76"/>
      <c r="G19" s="73"/>
      <c r="H19" s="93"/>
      <c r="I19" s="93"/>
      <c r="J19" s="55"/>
      <c r="K19" s="28"/>
      <c r="L19" s="76"/>
      <c r="M19" s="7"/>
    </row>
    <row r="20" spans="1:13" ht="18.75" thickBot="1" x14ac:dyDescent="0.5">
      <c r="A20" s="74"/>
      <c r="B20" s="100"/>
      <c r="C20" s="101"/>
      <c r="D20" s="101"/>
      <c r="E20" s="101"/>
      <c r="F20" s="102"/>
      <c r="G20" s="74"/>
      <c r="H20" s="100"/>
      <c r="I20" s="101"/>
      <c r="J20" s="101"/>
      <c r="K20" s="101"/>
      <c r="L20" s="102"/>
      <c r="M20" s="7"/>
    </row>
    <row r="21" spans="1:13" ht="24.75" thickBot="1" x14ac:dyDescent="0.65">
      <c r="A21" s="83">
        <f>IF(J4=2,IF(OR(AND(D19&gt;=12,J19&gt;=12),AND(D19&lt;12,J19&lt;12)),AVERAGE(D19,J19),10),D19)</f>
        <v>0</v>
      </c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5"/>
      <c r="M21" s="7"/>
    </row>
    <row r="22" spans="1:13" ht="18" x14ac:dyDescent="0.45">
      <c r="A22" s="14"/>
      <c r="B22" s="7" t="s">
        <v>18</v>
      </c>
      <c r="C22" s="15"/>
      <c r="D22" s="15"/>
      <c r="E22" s="16"/>
      <c r="F22" s="16"/>
      <c r="G22" s="7"/>
      <c r="H22" s="7"/>
      <c r="I22" s="7"/>
      <c r="J22" s="7"/>
      <c r="K22" s="7"/>
      <c r="L22" s="7"/>
      <c r="M22" s="7"/>
    </row>
    <row r="23" spans="1:13" ht="18" x14ac:dyDescent="0.45">
      <c r="A23" s="14"/>
      <c r="B23" s="7" t="s">
        <v>9</v>
      </c>
      <c r="C23" s="15"/>
      <c r="D23" s="15"/>
      <c r="E23" s="16"/>
      <c r="F23" s="16"/>
      <c r="G23" s="7"/>
      <c r="H23" s="7"/>
      <c r="I23" s="7"/>
      <c r="J23" s="7"/>
      <c r="K23" s="7"/>
      <c r="L23" s="7"/>
      <c r="M23" s="7"/>
    </row>
  </sheetData>
  <sheetProtection algorithmName="SHA-512" hashValue="fABEukRfTKlodgsikd0edvSBbdpmQiuLpfnJhiI9pn8uyhGVkI3ri84I4dF3dC62ZkVOMxXkM240Pq1YPC6JlA==" saltValue="FXC+WjNi7cS36gF2DMRX2g==" spinCount="100000" sheet="1" objects="1" scenarios="1"/>
  <protectedRanges>
    <protectedRange algorithmName="SHA-512" hashValue="/zJ/go1s/k3bUYsND/K7uQrHHaQIBSoLnnsOwOCr8O9KLiOnD2eN4h6aNfugpHbV49fEzgycphTphMYWCAHOGg==" saltValue="8aB8Fe1ZijxlAn7lI57aqg==" spinCount="100000" sqref="D18 J18" name="Range2"/>
    <protectedRange algorithmName="SHA-512" hashValue="65AqTm7VDrHkTpfNtJhu9qXrFDHZpmeGBWh09voJSayfSi6wmfOHxFvRbsO8XSPul3z2AYTgM8CMU9tyPfb7ew==" saltValue="QZFl2QbhZSFLo47nlNv3GA==" spinCount="100000" sqref="J7:J13 D7:D13" name="Range1"/>
  </protectedRanges>
  <mergeCells count="20">
    <mergeCell ref="H1:J1"/>
    <mergeCell ref="H2:J2"/>
    <mergeCell ref="A4:H4"/>
    <mergeCell ref="A5:B5"/>
    <mergeCell ref="G5:H5"/>
    <mergeCell ref="A21:L21"/>
    <mergeCell ref="L6:L19"/>
    <mergeCell ref="B15:C15"/>
    <mergeCell ref="H15:I15"/>
    <mergeCell ref="B17:C17"/>
    <mergeCell ref="H17:I17"/>
    <mergeCell ref="B18:C18"/>
    <mergeCell ref="H18:I18"/>
    <mergeCell ref="B19:C19"/>
    <mergeCell ref="H19:I19"/>
    <mergeCell ref="A6:A20"/>
    <mergeCell ref="F6:F19"/>
    <mergeCell ref="G6:G20"/>
    <mergeCell ref="B20:F20"/>
    <mergeCell ref="H20:L20"/>
  </mergeCells>
  <conditionalFormatting sqref="D7:D13">
    <cfRule type="cellIs" dxfId="58" priority="25" operator="greaterThanOrEqual">
      <formula>C7</formula>
    </cfRule>
  </conditionalFormatting>
  <conditionalFormatting sqref="D7:D13">
    <cfRule type="cellIs" dxfId="57" priority="24" operator="lessThan">
      <formula>C7</formula>
    </cfRule>
  </conditionalFormatting>
  <conditionalFormatting sqref="D17">
    <cfRule type="cellIs" dxfId="56" priority="20" operator="lessThan">
      <formula>2</formula>
    </cfRule>
    <cfRule type="cellIs" dxfId="55" priority="21" operator="equal">
      <formula>2</formula>
    </cfRule>
    <cfRule type="cellIs" dxfId="54" priority="22" operator="greaterThan">
      <formula>2</formula>
    </cfRule>
    <cfRule type="colorScale" priority="23">
      <colorScale>
        <cfvo type="num" val="0"/>
        <cfvo type="num" val="4"/>
        <color rgb="FFFF0000"/>
        <color theme="9" tint="-0.249977111117893"/>
      </colorScale>
    </cfRule>
  </conditionalFormatting>
  <conditionalFormatting sqref="D19">
    <cfRule type="cellIs" dxfId="53" priority="17" operator="lessThan">
      <formula>12</formula>
    </cfRule>
    <cfRule type="cellIs" dxfId="52" priority="18" operator="equal">
      <formula>12</formula>
    </cfRule>
    <cfRule type="cellIs" dxfId="51" priority="19" operator="greaterThan">
      <formula>12</formula>
    </cfRule>
  </conditionalFormatting>
  <conditionalFormatting sqref="A21:L21">
    <cfRule type="cellIs" dxfId="50" priority="10" operator="greaterThan">
      <formula>12</formula>
    </cfRule>
    <cfRule type="cellIs" dxfId="49" priority="11" operator="equal">
      <formula>12</formula>
    </cfRule>
    <cfRule type="cellIs" dxfId="48" priority="12" operator="lessThan">
      <formula>12</formula>
    </cfRule>
  </conditionalFormatting>
  <conditionalFormatting sqref="D14">
    <cfRule type="cellIs" dxfId="47" priority="4" operator="greaterThanOrEqual">
      <formula>C14</formula>
    </cfRule>
  </conditionalFormatting>
  <conditionalFormatting sqref="D14">
    <cfRule type="cellIs" dxfId="46" priority="3" operator="lessThan">
      <formula>C14</formula>
    </cfRule>
  </conditionalFormatting>
  <dataValidations count="3">
    <dataValidation type="decimal" allowBlank="1" showInputMessage="1" showErrorMessage="1" sqref="D15:D17 J15:J17">
      <formula1>0</formula1>
      <formula2>1</formula2>
    </dataValidation>
    <dataValidation type="list" allowBlank="1" showInputMessage="1" showErrorMessage="1" sqref="D18 J18">
      <formula1>$X$1:$X$12</formula1>
    </dataValidation>
    <dataValidation type="list" allowBlank="1" showInputMessage="1" showErrorMessage="1" sqref="J7:J13 D7:D13">
      <formula1>$AM$2:$AM$6</formula1>
    </dataValidation>
  </dataValidations>
  <pageMargins left="0.7" right="0.7" top="0.75" bottom="0.75" header="0.3" footer="0.3"/>
  <pageSetup orientation="portrait" horizontalDpi="4294967292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3"/>
  <sheetViews>
    <sheetView showGridLines="0" rightToLeft="1" zoomScaleNormal="100" workbookViewId="0">
      <selection activeCell="P7" sqref="P7"/>
    </sheetView>
  </sheetViews>
  <sheetFormatPr defaultRowHeight="15" x14ac:dyDescent="0.25"/>
  <cols>
    <col min="1" max="1" width="2.28515625" customWidth="1"/>
    <col min="2" max="2" width="30.28515625" customWidth="1"/>
    <col min="5" max="5" width="6.28515625" hidden="1" customWidth="1"/>
    <col min="6" max="6" width="2.140625" customWidth="1"/>
    <col min="7" max="7" width="2" customWidth="1"/>
    <col min="8" max="8" width="31.42578125" customWidth="1"/>
    <col min="11" max="11" width="0" hidden="1" customWidth="1"/>
    <col min="12" max="12" width="3.5703125" customWidth="1"/>
    <col min="13" max="13" width="3.28515625" customWidth="1"/>
    <col min="14" max="14" width="29.7109375" customWidth="1"/>
    <col min="16" max="16" width="10.28515625" customWidth="1"/>
    <col min="17" max="17" width="1" customWidth="1"/>
    <col min="18" max="18" width="1.7109375" customWidth="1"/>
    <col min="23" max="40" width="9.140625" hidden="1" customWidth="1"/>
  </cols>
  <sheetData>
    <row r="1" spans="1:39" ht="19.5" x14ac:dyDescent="0.5">
      <c r="A1" s="1"/>
      <c r="B1" s="1" t="s">
        <v>31</v>
      </c>
      <c r="C1" s="41"/>
      <c r="D1" s="2"/>
      <c r="E1" s="3"/>
      <c r="F1" s="3"/>
      <c r="G1" s="4"/>
      <c r="H1" s="78" t="s">
        <v>36</v>
      </c>
      <c r="I1" s="78"/>
      <c r="J1" s="78"/>
      <c r="K1" s="5"/>
      <c r="L1" s="5"/>
      <c r="M1" s="5"/>
      <c r="N1" s="60"/>
      <c r="O1" s="60"/>
      <c r="P1" s="60"/>
      <c r="Q1" s="60"/>
      <c r="R1" s="61"/>
      <c r="X1" t="s">
        <v>15</v>
      </c>
    </row>
    <row r="2" spans="1:39" ht="20.25" thickBot="1" x14ac:dyDescent="0.55000000000000004">
      <c r="A2" s="8"/>
      <c r="B2" s="8" t="s">
        <v>0</v>
      </c>
      <c r="C2" s="42"/>
      <c r="D2" s="9"/>
      <c r="E2" s="10"/>
      <c r="F2" s="10"/>
      <c r="G2" s="11"/>
      <c r="H2" s="79" t="s">
        <v>1</v>
      </c>
      <c r="I2" s="79"/>
      <c r="J2" s="79"/>
      <c r="K2" s="12"/>
      <c r="L2" s="12"/>
      <c r="M2" s="12"/>
      <c r="N2" s="62"/>
      <c r="O2" s="62"/>
      <c r="P2" s="62"/>
      <c r="Q2" s="62"/>
      <c r="R2" s="63"/>
      <c r="X2">
        <v>0</v>
      </c>
    </row>
    <row r="3" spans="1:39" ht="18.75" thickBot="1" x14ac:dyDescent="0.5">
      <c r="A3" s="14"/>
      <c r="B3" s="7"/>
      <c r="C3" s="15"/>
      <c r="D3" s="15"/>
      <c r="E3" s="16"/>
      <c r="F3" s="16"/>
      <c r="G3" s="7"/>
      <c r="H3" s="7"/>
      <c r="I3" s="7"/>
      <c r="J3" s="7"/>
      <c r="K3" s="7"/>
      <c r="L3" s="7"/>
      <c r="M3" s="7"/>
      <c r="X3">
        <v>0.5</v>
      </c>
      <c r="AM3">
        <v>0</v>
      </c>
    </row>
    <row r="4" spans="1:39" ht="30.75" thickBot="1" x14ac:dyDescent="0.5">
      <c r="A4" s="90" t="s">
        <v>27</v>
      </c>
      <c r="B4" s="91"/>
      <c r="C4" s="91"/>
      <c r="D4" s="91"/>
      <c r="E4" s="91"/>
      <c r="F4" s="91"/>
      <c r="G4" s="91"/>
      <c r="H4" s="92"/>
      <c r="I4" s="38" t="s">
        <v>16</v>
      </c>
      <c r="J4" s="64">
        <v>3</v>
      </c>
      <c r="K4" s="30"/>
      <c r="L4" s="30"/>
      <c r="M4" s="65"/>
      <c r="N4" s="66"/>
      <c r="O4" s="66"/>
      <c r="P4" s="66"/>
      <c r="Q4" s="66"/>
      <c r="R4" s="67"/>
      <c r="X4">
        <v>1</v>
      </c>
      <c r="AM4">
        <v>1</v>
      </c>
    </row>
    <row r="5" spans="1:39" ht="19.5" x14ac:dyDescent="0.5">
      <c r="A5" s="80" t="s">
        <v>2</v>
      </c>
      <c r="B5" s="81"/>
      <c r="C5" s="36" t="s">
        <v>17</v>
      </c>
      <c r="D5" s="37">
        <v>6</v>
      </c>
      <c r="E5" s="35"/>
      <c r="F5" s="34"/>
      <c r="G5" s="80" t="s">
        <v>3</v>
      </c>
      <c r="H5" s="81"/>
      <c r="I5" s="36" t="s">
        <v>17</v>
      </c>
      <c r="J5" s="37">
        <v>5</v>
      </c>
      <c r="K5" s="35"/>
      <c r="L5" s="34"/>
      <c r="M5" s="108" t="s">
        <v>30</v>
      </c>
      <c r="N5" s="109"/>
      <c r="O5" s="36" t="s">
        <v>17</v>
      </c>
      <c r="P5" s="37">
        <v>4</v>
      </c>
      <c r="Q5" s="35"/>
      <c r="R5" s="34"/>
      <c r="X5">
        <v>1.5</v>
      </c>
      <c r="AM5">
        <v>2</v>
      </c>
    </row>
    <row r="6" spans="1:39" ht="19.5" x14ac:dyDescent="0.5">
      <c r="A6" s="72"/>
      <c r="B6" s="17" t="s">
        <v>4</v>
      </c>
      <c r="C6" s="18" t="s">
        <v>19</v>
      </c>
      <c r="D6" s="19" t="s">
        <v>5</v>
      </c>
      <c r="E6" s="20"/>
      <c r="F6" s="75"/>
      <c r="G6" s="72"/>
      <c r="H6" s="17" t="s">
        <v>4</v>
      </c>
      <c r="I6" s="18" t="s">
        <v>20</v>
      </c>
      <c r="J6" s="19" t="s">
        <v>5</v>
      </c>
      <c r="K6" s="20"/>
      <c r="L6" s="75"/>
      <c r="M6" s="72"/>
      <c r="N6" s="17" t="s">
        <v>4</v>
      </c>
      <c r="O6" s="18" t="s">
        <v>20</v>
      </c>
      <c r="P6" s="19" t="s">
        <v>5</v>
      </c>
      <c r="Q6" s="20"/>
      <c r="R6" s="75"/>
      <c r="X6">
        <v>2</v>
      </c>
      <c r="AM6">
        <v>3</v>
      </c>
    </row>
    <row r="7" spans="1:39" ht="19.5" x14ac:dyDescent="0.45">
      <c r="A7" s="73"/>
      <c r="B7" s="40" t="s">
        <v>21</v>
      </c>
      <c r="C7" s="21">
        <v>2</v>
      </c>
      <c r="D7" s="21"/>
      <c r="E7" s="16">
        <f>SIGN(SIGN(D7-C7)+1)</f>
        <v>0</v>
      </c>
      <c r="F7" s="76"/>
      <c r="G7" s="73"/>
      <c r="H7" s="40">
        <v>1</v>
      </c>
      <c r="I7" s="21">
        <v>2</v>
      </c>
      <c r="J7" s="21"/>
      <c r="K7" s="16">
        <f>SIGN(SIGN(J7-I7)+1)</f>
        <v>0</v>
      </c>
      <c r="L7" s="76"/>
      <c r="M7" s="73"/>
      <c r="N7" s="40">
        <v>1</v>
      </c>
      <c r="O7" s="21">
        <v>2</v>
      </c>
      <c r="P7" s="21"/>
      <c r="Q7" s="16">
        <f>SIGN(SIGN(P7-O7)+1)</f>
        <v>0</v>
      </c>
      <c r="R7" s="76"/>
      <c r="X7">
        <v>2.5</v>
      </c>
    </row>
    <row r="8" spans="1:39" ht="19.5" x14ac:dyDescent="0.45">
      <c r="A8" s="73"/>
      <c r="B8" s="40" t="s">
        <v>22</v>
      </c>
      <c r="C8" s="21">
        <v>1</v>
      </c>
      <c r="D8" s="21"/>
      <c r="E8" s="16">
        <f t="shared" ref="E8:E14" si="0">SIGN(SIGN(D8-C8)+1)</f>
        <v>0</v>
      </c>
      <c r="F8" s="76"/>
      <c r="G8" s="73"/>
      <c r="H8" s="40">
        <v>2</v>
      </c>
      <c r="I8" s="21">
        <v>1</v>
      </c>
      <c r="J8" s="21"/>
      <c r="K8" s="16">
        <f t="shared" ref="K8:K14" si="1">SIGN(SIGN(J8-I8)+1)</f>
        <v>0</v>
      </c>
      <c r="L8" s="76"/>
      <c r="M8" s="73"/>
      <c r="N8" s="40">
        <v>2</v>
      </c>
      <c r="O8" s="21">
        <v>1</v>
      </c>
      <c r="P8" s="21"/>
      <c r="Q8" s="16">
        <f t="shared" ref="Q8:Q14" si="2">SIGN(SIGN(P8-O8)+1)</f>
        <v>0</v>
      </c>
      <c r="R8" s="76"/>
      <c r="X8">
        <v>3</v>
      </c>
    </row>
    <row r="9" spans="1:39" ht="19.5" x14ac:dyDescent="0.45">
      <c r="A9" s="73"/>
      <c r="B9" s="40" t="s">
        <v>23</v>
      </c>
      <c r="C9" s="21">
        <v>1</v>
      </c>
      <c r="D9" s="21"/>
      <c r="E9" s="16">
        <f t="shared" si="0"/>
        <v>0</v>
      </c>
      <c r="F9" s="76"/>
      <c r="G9" s="73"/>
      <c r="H9" s="40">
        <v>3</v>
      </c>
      <c r="I9" s="21">
        <v>1</v>
      </c>
      <c r="J9" s="21"/>
      <c r="K9" s="16">
        <f t="shared" si="1"/>
        <v>0</v>
      </c>
      <c r="L9" s="76"/>
      <c r="M9" s="73"/>
      <c r="N9" s="40">
        <v>3</v>
      </c>
      <c r="O9" s="21">
        <v>1</v>
      </c>
      <c r="P9" s="21"/>
      <c r="Q9" s="16">
        <f t="shared" si="2"/>
        <v>0</v>
      </c>
      <c r="R9" s="76"/>
      <c r="X9">
        <v>3.5</v>
      </c>
    </row>
    <row r="10" spans="1:39" ht="19.5" x14ac:dyDescent="0.45">
      <c r="A10" s="73"/>
      <c r="B10" s="40" t="s">
        <v>24</v>
      </c>
      <c r="C10" s="21">
        <v>1</v>
      </c>
      <c r="D10" s="21"/>
      <c r="E10" s="16">
        <f t="shared" si="0"/>
        <v>0</v>
      </c>
      <c r="F10" s="76"/>
      <c r="G10" s="73"/>
      <c r="H10" s="40">
        <v>4</v>
      </c>
      <c r="I10" s="21">
        <v>1</v>
      </c>
      <c r="J10" s="21"/>
      <c r="K10" s="16">
        <f t="shared" si="1"/>
        <v>0</v>
      </c>
      <c r="L10" s="76"/>
      <c r="M10" s="73"/>
      <c r="N10" s="40">
        <v>4</v>
      </c>
      <c r="O10" s="21">
        <v>1</v>
      </c>
      <c r="P10" s="21"/>
      <c r="Q10" s="16">
        <f t="shared" si="2"/>
        <v>0</v>
      </c>
      <c r="R10" s="76"/>
      <c r="X10">
        <v>4</v>
      </c>
    </row>
    <row r="11" spans="1:39" ht="19.5" x14ac:dyDescent="0.45">
      <c r="A11" s="73"/>
      <c r="B11" s="40" t="s">
        <v>25</v>
      </c>
      <c r="C11" s="21">
        <v>2</v>
      </c>
      <c r="D11" s="21"/>
      <c r="E11" s="16">
        <f t="shared" si="0"/>
        <v>0</v>
      </c>
      <c r="F11" s="76"/>
      <c r="G11" s="73"/>
      <c r="H11" s="40">
        <v>5</v>
      </c>
      <c r="I11" s="21">
        <v>2</v>
      </c>
      <c r="J11" s="21"/>
      <c r="K11" s="16">
        <f t="shared" si="1"/>
        <v>0</v>
      </c>
      <c r="L11" s="76"/>
      <c r="M11" s="73"/>
      <c r="N11" s="68"/>
      <c r="O11" s="69"/>
      <c r="P11" s="69"/>
      <c r="Q11" s="16">
        <f t="shared" si="2"/>
        <v>1</v>
      </c>
      <c r="R11" s="76"/>
      <c r="X11">
        <v>4.5</v>
      </c>
    </row>
    <row r="12" spans="1:39" ht="19.5" x14ac:dyDescent="0.45">
      <c r="A12" s="73"/>
      <c r="B12" s="40" t="s">
        <v>26</v>
      </c>
      <c r="C12" s="21">
        <v>1</v>
      </c>
      <c r="D12" s="21"/>
      <c r="E12" s="16">
        <f t="shared" si="0"/>
        <v>0</v>
      </c>
      <c r="F12" s="76"/>
      <c r="G12" s="73"/>
      <c r="H12" s="40"/>
      <c r="I12" s="21"/>
      <c r="J12" s="21"/>
      <c r="K12" s="16">
        <f t="shared" si="1"/>
        <v>1</v>
      </c>
      <c r="L12" s="76"/>
      <c r="M12" s="73"/>
      <c r="N12" s="68"/>
      <c r="O12" s="69"/>
      <c r="P12" s="69"/>
      <c r="Q12" s="16">
        <f t="shared" si="2"/>
        <v>1</v>
      </c>
      <c r="R12" s="76"/>
      <c r="X12">
        <v>5</v>
      </c>
    </row>
    <row r="13" spans="1:39" ht="34.5" customHeight="1" x14ac:dyDescent="0.45">
      <c r="A13" s="73"/>
      <c r="B13" s="32" t="s">
        <v>6</v>
      </c>
      <c r="C13" s="21">
        <v>2</v>
      </c>
      <c r="D13" s="21"/>
      <c r="E13" s="16">
        <f t="shared" si="0"/>
        <v>0</v>
      </c>
      <c r="F13" s="76"/>
      <c r="G13" s="73"/>
      <c r="H13" s="32" t="s">
        <v>6</v>
      </c>
      <c r="I13" s="21">
        <v>2</v>
      </c>
      <c r="J13" s="21"/>
      <c r="K13" s="16">
        <f t="shared" si="1"/>
        <v>0</v>
      </c>
      <c r="L13" s="76"/>
      <c r="M13" s="73"/>
      <c r="N13" s="32" t="s">
        <v>6</v>
      </c>
      <c r="O13" s="21">
        <v>2</v>
      </c>
      <c r="P13" s="21"/>
      <c r="Q13" s="16">
        <f t="shared" si="2"/>
        <v>0</v>
      </c>
      <c r="R13" s="76"/>
    </row>
    <row r="14" spans="1:39" ht="19.5" x14ac:dyDescent="0.45">
      <c r="A14" s="73"/>
      <c r="B14" s="22" t="s">
        <v>7</v>
      </c>
      <c r="C14" s="21">
        <v>2</v>
      </c>
      <c r="D14" s="29">
        <f>ROUND(SUM(D7:D12)/D5,0)</f>
        <v>0</v>
      </c>
      <c r="E14" s="16">
        <f t="shared" si="0"/>
        <v>0</v>
      </c>
      <c r="F14" s="76"/>
      <c r="G14" s="73"/>
      <c r="H14" s="22" t="s">
        <v>7</v>
      </c>
      <c r="I14" s="21">
        <v>2</v>
      </c>
      <c r="J14" s="29">
        <f>ROUND(SUM(J7:J12)/J5,0)</f>
        <v>0</v>
      </c>
      <c r="K14" s="16">
        <f t="shared" si="1"/>
        <v>0</v>
      </c>
      <c r="L14" s="76"/>
      <c r="M14" s="73"/>
      <c r="N14" s="22" t="s">
        <v>7</v>
      </c>
      <c r="O14" s="21">
        <v>2</v>
      </c>
      <c r="P14" s="29">
        <f>ROUND(SUM(P7:P12)/P5,0)</f>
        <v>0</v>
      </c>
      <c r="Q14" s="16">
        <f t="shared" si="2"/>
        <v>0</v>
      </c>
      <c r="R14" s="76"/>
    </row>
    <row r="15" spans="1:39" ht="21" hidden="1" x14ac:dyDescent="0.45">
      <c r="A15" s="73"/>
      <c r="B15" s="86"/>
      <c r="C15" s="87"/>
      <c r="D15" s="24"/>
      <c r="E15" s="16"/>
      <c r="F15" s="76"/>
      <c r="G15" s="73"/>
      <c r="H15" s="86"/>
      <c r="I15" s="87"/>
      <c r="J15" s="24"/>
      <c r="K15" s="16"/>
      <c r="L15" s="76"/>
      <c r="M15" s="73"/>
      <c r="N15" s="86"/>
      <c r="O15" s="87"/>
      <c r="P15" s="24"/>
      <c r="Q15" s="16"/>
      <c r="R15" s="76"/>
    </row>
    <row r="16" spans="1:39" ht="33.75" hidden="1" customHeight="1" x14ac:dyDescent="0.45">
      <c r="A16" s="73"/>
      <c r="B16" s="25"/>
      <c r="C16" s="26">
        <f>D14</f>
        <v>0</v>
      </c>
      <c r="D16" s="27"/>
      <c r="E16" s="28">
        <f>E7*E8*E9*E10*E11*E12*E13*E14</f>
        <v>0</v>
      </c>
      <c r="F16" s="76"/>
      <c r="G16" s="73"/>
      <c r="H16" s="25"/>
      <c r="I16" s="26">
        <f>J14</f>
        <v>0</v>
      </c>
      <c r="J16" s="27"/>
      <c r="K16" s="28">
        <f>K7*K8*K9*K10*K11*K12*K13*K14</f>
        <v>0</v>
      </c>
      <c r="L16" s="76"/>
      <c r="M16" s="73"/>
      <c r="N16" s="25"/>
      <c r="O16" s="26">
        <f>P14</f>
        <v>0</v>
      </c>
      <c r="P16" s="27"/>
      <c r="Q16" s="28">
        <f>Q7*Q8*Q9*Q10*Q11*Q12*Q13*Q14</f>
        <v>0</v>
      </c>
      <c r="R16" s="76"/>
    </row>
    <row r="17" spans="1:18" ht="19.5" x14ac:dyDescent="0.5">
      <c r="A17" s="73"/>
      <c r="B17" s="77" t="s">
        <v>12</v>
      </c>
      <c r="C17" s="77"/>
      <c r="D17" s="29">
        <f>IF(E16=1,C16,IF(D14&lt;1,D14,1))</f>
        <v>0</v>
      </c>
      <c r="E17" s="28"/>
      <c r="F17" s="76"/>
      <c r="G17" s="73"/>
      <c r="H17" s="103" t="s">
        <v>13</v>
      </c>
      <c r="I17" s="103"/>
      <c r="J17" s="29">
        <f>IF(K16=1,I16,IF(J14&lt;1,J14,1))</f>
        <v>0</v>
      </c>
      <c r="K17" s="28"/>
      <c r="L17" s="76"/>
      <c r="M17" s="73"/>
      <c r="N17" s="103" t="s">
        <v>13</v>
      </c>
      <c r="O17" s="103"/>
      <c r="P17" s="29">
        <f>IF(Q16=1,O16,IF(P14&lt;1,P14,1))</f>
        <v>0</v>
      </c>
      <c r="Q17" s="28"/>
      <c r="R17" s="76"/>
    </row>
    <row r="18" spans="1:18" ht="21" x14ac:dyDescent="0.5">
      <c r="A18" s="73"/>
      <c r="B18" s="94" t="s">
        <v>10</v>
      </c>
      <c r="C18" s="95"/>
      <c r="D18" s="39"/>
      <c r="E18" s="16"/>
      <c r="F18" s="76"/>
      <c r="G18" s="73"/>
      <c r="H18" s="94" t="s">
        <v>11</v>
      </c>
      <c r="I18" s="95"/>
      <c r="J18" s="39"/>
      <c r="K18" s="16"/>
      <c r="L18" s="76"/>
      <c r="M18" s="73"/>
      <c r="N18" s="94" t="s">
        <v>11</v>
      </c>
      <c r="O18" s="95"/>
      <c r="P18" s="39"/>
      <c r="Q18" s="16"/>
      <c r="R18" s="76"/>
    </row>
    <row r="19" spans="1:18" ht="19.5" x14ac:dyDescent="0.5">
      <c r="A19" s="73"/>
      <c r="B19" s="98" t="s">
        <v>14</v>
      </c>
      <c r="C19" s="99"/>
      <c r="D19" s="23">
        <f>D17*5+D18</f>
        <v>0</v>
      </c>
      <c r="E19" s="28"/>
      <c r="F19" s="76"/>
      <c r="G19" s="73"/>
      <c r="H19" s="104" t="s">
        <v>8</v>
      </c>
      <c r="I19" s="105"/>
      <c r="J19" s="23">
        <f>J17*5+J18</f>
        <v>0</v>
      </c>
      <c r="K19" s="28"/>
      <c r="L19" s="76"/>
      <c r="M19" s="73"/>
      <c r="N19" s="104" t="s">
        <v>8</v>
      </c>
      <c r="O19" s="105"/>
      <c r="P19" s="23">
        <f>P17*5+P18</f>
        <v>0</v>
      </c>
      <c r="Q19" s="28"/>
      <c r="R19" s="76"/>
    </row>
    <row r="20" spans="1:18" ht="18.75" thickBot="1" x14ac:dyDescent="0.5">
      <c r="A20" s="74"/>
      <c r="B20" s="100"/>
      <c r="C20" s="101"/>
      <c r="D20" s="101"/>
      <c r="E20" s="101"/>
      <c r="F20" s="102"/>
      <c r="G20" s="74"/>
      <c r="H20" s="100"/>
      <c r="I20" s="101"/>
      <c r="J20" s="101"/>
      <c r="K20" s="101"/>
      <c r="L20" s="102"/>
      <c r="M20" s="74"/>
      <c r="N20" s="100"/>
      <c r="O20" s="101"/>
      <c r="P20" s="101"/>
      <c r="Q20" s="101"/>
      <c r="R20" s="102"/>
    </row>
    <row r="21" spans="1:18" ht="24" x14ac:dyDescent="0.6">
      <c r="A21" s="110">
        <f>IF(J4=3,IF(OR(AND(D19&gt;=12,J19&gt;=12,P19&gt;=12),AND(D19&lt;12,J19&lt;12,P19&lt;12)),AVERAGE(P19,D19,J19),10),0)</f>
        <v>0</v>
      </c>
      <c r="B21" s="110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1"/>
      <c r="N21" s="111"/>
      <c r="O21" s="111"/>
      <c r="P21" s="111"/>
      <c r="Q21" s="111"/>
      <c r="R21" s="112"/>
    </row>
    <row r="22" spans="1:18" ht="18" x14ac:dyDescent="0.45">
      <c r="A22" s="14"/>
      <c r="B22" s="7" t="s">
        <v>18</v>
      </c>
      <c r="C22" s="15"/>
      <c r="D22" s="15"/>
      <c r="E22" s="16"/>
      <c r="F22" s="16"/>
      <c r="G22" s="7"/>
      <c r="H22" s="7"/>
      <c r="I22" s="7"/>
      <c r="J22" s="7"/>
      <c r="K22" s="7"/>
      <c r="L22" s="7"/>
      <c r="M22" s="7"/>
    </row>
    <row r="23" spans="1:18" ht="18" x14ac:dyDescent="0.45">
      <c r="A23" s="14"/>
      <c r="B23" s="7" t="s">
        <v>9</v>
      </c>
      <c r="C23" s="15"/>
      <c r="D23" s="15"/>
      <c r="E23" s="16"/>
      <c r="F23" s="16"/>
      <c r="G23" s="7"/>
      <c r="H23" s="7"/>
      <c r="I23" s="7"/>
      <c r="J23" s="7"/>
      <c r="K23" s="7"/>
      <c r="L23" s="7"/>
      <c r="M23" s="7"/>
    </row>
  </sheetData>
  <sheetProtection algorithmName="SHA-512" hashValue="K3wKn0/bJcUMYdTsrDFqOoHvCR6lKhZIaZ3vmytylOLuaEd8DBlqavMRAy5mwFlnzhyGb6uH4D0wOLrFXJ0jGA==" saltValue="4jEFPj1RqMTGx+fXNj2lTA==" spinCount="100000" sheet="1" objects="1" scenarios="1"/>
  <protectedRanges>
    <protectedRange algorithmName="SHA-512" hashValue="/zJ/go1s/k3bUYsND/K7uQrHHaQIBSoLnnsOwOCr8O9KLiOnD2eN4h6aNfugpHbV49fEzgycphTphMYWCAHOGg==" saltValue="8aB8Fe1ZijxlAn7lI57aqg==" spinCount="100000" sqref="D18 J18 P18" name="Range2"/>
    <protectedRange algorithmName="SHA-512" hashValue="65AqTm7VDrHkTpfNtJhu9qXrFDHZpmeGBWh09voJSayfSi6wmfOHxFvRbsO8XSPul3z2AYTgM8CMU9tyPfb7ew==" saltValue="QZFl2QbhZSFLo47nlNv3GA==" spinCount="100000" sqref="J7:J13 D7:D13 P7:P13" name="Range1"/>
  </protectedRanges>
  <mergeCells count="28">
    <mergeCell ref="A21:R21"/>
    <mergeCell ref="H1:J1"/>
    <mergeCell ref="H2:J2"/>
    <mergeCell ref="A4:H4"/>
    <mergeCell ref="A5:B5"/>
    <mergeCell ref="G5:H5"/>
    <mergeCell ref="A6:A20"/>
    <mergeCell ref="F6:F19"/>
    <mergeCell ref="G6:G20"/>
    <mergeCell ref="B20:F20"/>
    <mergeCell ref="H20:L20"/>
    <mergeCell ref="L6:L19"/>
    <mergeCell ref="B15:C15"/>
    <mergeCell ref="H15:I15"/>
    <mergeCell ref="B17:C17"/>
    <mergeCell ref="H17:I17"/>
    <mergeCell ref="B18:C18"/>
    <mergeCell ref="H18:I18"/>
    <mergeCell ref="B19:C19"/>
    <mergeCell ref="H19:I19"/>
    <mergeCell ref="M5:N5"/>
    <mergeCell ref="M6:M20"/>
    <mergeCell ref="N20:R20"/>
    <mergeCell ref="R6:R19"/>
    <mergeCell ref="N15:O15"/>
    <mergeCell ref="N17:O17"/>
    <mergeCell ref="N18:O18"/>
    <mergeCell ref="N19:O19"/>
  </mergeCells>
  <conditionalFormatting sqref="D7:D13">
    <cfRule type="cellIs" dxfId="45" priority="36" operator="greaterThanOrEqual">
      <formula>C7</formula>
    </cfRule>
  </conditionalFormatting>
  <conditionalFormatting sqref="D7:D13">
    <cfRule type="cellIs" dxfId="44" priority="35" operator="lessThan">
      <formula>C7</formula>
    </cfRule>
  </conditionalFormatting>
  <conditionalFormatting sqref="D17">
    <cfRule type="cellIs" dxfId="43" priority="31" operator="lessThan">
      <formula>2</formula>
    </cfRule>
    <cfRule type="cellIs" dxfId="42" priority="32" operator="equal">
      <formula>2</formula>
    </cfRule>
    <cfRule type="cellIs" dxfId="41" priority="33" operator="greaterThan">
      <formula>2</formula>
    </cfRule>
    <cfRule type="colorScale" priority="34">
      <colorScale>
        <cfvo type="num" val="0"/>
        <cfvo type="num" val="4"/>
        <color rgb="FFFF0000"/>
        <color theme="9" tint="-0.249977111117893"/>
      </colorScale>
    </cfRule>
  </conditionalFormatting>
  <conditionalFormatting sqref="D19">
    <cfRule type="cellIs" dxfId="40" priority="28" operator="lessThan">
      <formula>12</formula>
    </cfRule>
    <cfRule type="cellIs" dxfId="39" priority="29" operator="equal">
      <formula>12</formula>
    </cfRule>
    <cfRule type="cellIs" dxfId="38" priority="30" operator="greaterThan">
      <formula>12</formula>
    </cfRule>
  </conditionalFormatting>
  <conditionalFormatting sqref="J17">
    <cfRule type="cellIs" dxfId="37" priority="24" operator="lessThan">
      <formula>2</formula>
    </cfRule>
    <cfRule type="cellIs" dxfId="36" priority="25" operator="equal">
      <formula>2</formula>
    </cfRule>
    <cfRule type="cellIs" dxfId="35" priority="26" operator="greaterThan">
      <formula>2</formula>
    </cfRule>
    <cfRule type="colorScale" priority="27">
      <colorScale>
        <cfvo type="num" val="0"/>
        <cfvo type="num" val="4"/>
        <color rgb="FFFF0000"/>
        <color theme="9" tint="-0.249977111117893"/>
      </colorScale>
    </cfRule>
  </conditionalFormatting>
  <conditionalFormatting sqref="A21:L21">
    <cfRule type="cellIs" dxfId="34" priority="21" operator="greaterThan">
      <formula>12</formula>
    </cfRule>
    <cfRule type="cellIs" dxfId="33" priority="22" operator="equal">
      <formula>12</formula>
    </cfRule>
    <cfRule type="cellIs" dxfId="32" priority="23" operator="lessThan">
      <formula>12</formula>
    </cfRule>
  </conditionalFormatting>
  <conditionalFormatting sqref="J19">
    <cfRule type="cellIs" dxfId="31" priority="18" operator="lessThan">
      <formula>12</formula>
    </cfRule>
    <cfRule type="cellIs" dxfId="30" priority="19" operator="equal">
      <formula>12</formula>
    </cfRule>
    <cfRule type="cellIs" dxfId="29" priority="20" operator="greaterThan">
      <formula>12</formula>
    </cfRule>
  </conditionalFormatting>
  <conditionalFormatting sqref="J14">
    <cfRule type="cellIs" dxfId="28" priority="17" operator="greaterThanOrEqual">
      <formula>I14</formula>
    </cfRule>
  </conditionalFormatting>
  <conditionalFormatting sqref="J14">
    <cfRule type="cellIs" dxfId="27" priority="16" operator="lessThan">
      <formula>I14</formula>
    </cfRule>
  </conditionalFormatting>
  <conditionalFormatting sqref="D14">
    <cfRule type="cellIs" dxfId="26" priority="15" operator="greaterThanOrEqual">
      <formula>C14</formula>
    </cfRule>
  </conditionalFormatting>
  <conditionalFormatting sqref="D14">
    <cfRule type="cellIs" dxfId="25" priority="14" operator="lessThan">
      <formula>C14</formula>
    </cfRule>
  </conditionalFormatting>
  <conditionalFormatting sqref="J7:J13">
    <cfRule type="cellIs" dxfId="24" priority="13" operator="greaterThanOrEqual">
      <formula>I7</formula>
    </cfRule>
  </conditionalFormatting>
  <conditionalFormatting sqref="J7:J13">
    <cfRule type="cellIs" dxfId="23" priority="12" operator="lessThan">
      <formula>I7</formula>
    </cfRule>
  </conditionalFormatting>
  <conditionalFormatting sqref="P17">
    <cfRule type="cellIs" dxfId="22" priority="8" operator="lessThan">
      <formula>2</formula>
    </cfRule>
    <cfRule type="cellIs" dxfId="21" priority="9" operator="equal">
      <formula>2</formula>
    </cfRule>
    <cfRule type="cellIs" dxfId="20" priority="10" operator="greaterThan">
      <formula>2</formula>
    </cfRule>
    <cfRule type="colorScale" priority="11">
      <colorScale>
        <cfvo type="num" val="0"/>
        <cfvo type="num" val="4"/>
        <color rgb="FFFF0000"/>
        <color theme="9" tint="-0.249977111117893"/>
      </colorScale>
    </cfRule>
  </conditionalFormatting>
  <conditionalFormatting sqref="P19">
    <cfRule type="cellIs" dxfId="19" priority="5" operator="lessThan">
      <formula>12</formula>
    </cfRule>
    <cfRule type="cellIs" dxfId="18" priority="6" operator="equal">
      <formula>12</formula>
    </cfRule>
    <cfRule type="cellIs" dxfId="17" priority="7" operator="greaterThan">
      <formula>12</formula>
    </cfRule>
  </conditionalFormatting>
  <conditionalFormatting sqref="P14">
    <cfRule type="cellIs" dxfId="16" priority="4" operator="greaterThanOrEqual">
      <formula>O14</formula>
    </cfRule>
  </conditionalFormatting>
  <conditionalFormatting sqref="P14">
    <cfRule type="cellIs" dxfId="15" priority="3" operator="lessThan">
      <formula>O14</formula>
    </cfRule>
  </conditionalFormatting>
  <conditionalFormatting sqref="P7:P13">
    <cfRule type="cellIs" dxfId="14" priority="2" operator="greaterThanOrEqual">
      <formula>O7</formula>
    </cfRule>
  </conditionalFormatting>
  <conditionalFormatting sqref="P7:P13">
    <cfRule type="cellIs" dxfId="13" priority="1" operator="lessThan">
      <formula>O7</formula>
    </cfRule>
  </conditionalFormatting>
  <dataValidations count="3">
    <dataValidation type="list" allowBlank="1" showInputMessage="1" showErrorMessage="1" sqref="J7:J13 D7:D13 P7:P13">
      <formula1>$AM$2:$AM$6</formula1>
    </dataValidation>
    <dataValidation type="list" allowBlank="1" showInputMessage="1" showErrorMessage="1" sqref="D18 J18 P18">
      <formula1>$X$1:$X$12</formula1>
    </dataValidation>
    <dataValidation type="decimal" allowBlank="1" showInputMessage="1" showErrorMessage="1" sqref="D15:D17 J15:J17 P15:P17">
      <formula1>0</formula1>
      <formula2>1</formula2>
    </dataValidation>
  </dataValidations>
  <pageMargins left="0.7" right="0.7" top="0.75" bottom="0.75" header="0.3" footer="0.3"/>
  <pageSetup orientation="portrait" horizontalDpi="4294967292" verticalDpi="0" copies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3"/>
  <sheetViews>
    <sheetView showGridLines="0" rightToLeft="1" zoomScaleNormal="100" workbookViewId="0">
      <selection activeCell="D7" sqref="D7"/>
    </sheetView>
  </sheetViews>
  <sheetFormatPr defaultRowHeight="15" x14ac:dyDescent="0.25"/>
  <cols>
    <col min="1" max="1" width="2.28515625" customWidth="1"/>
    <col min="2" max="2" width="30.28515625" customWidth="1"/>
    <col min="5" max="5" width="6.28515625" hidden="1" customWidth="1"/>
    <col min="6" max="6" width="2.140625" customWidth="1"/>
    <col min="7" max="7" width="2" customWidth="1"/>
    <col min="8" max="8" width="31.42578125" customWidth="1"/>
    <col min="11" max="11" width="0" hidden="1" customWidth="1"/>
    <col min="12" max="12" width="2.140625" customWidth="1"/>
    <col min="23" max="40" width="9.140625" hidden="1" customWidth="1"/>
  </cols>
  <sheetData>
    <row r="1" spans="1:39" ht="19.5" x14ac:dyDescent="0.5">
      <c r="A1" s="1"/>
      <c r="B1" s="41" t="s">
        <v>42</v>
      </c>
      <c r="C1" s="41"/>
      <c r="D1" s="2"/>
      <c r="E1" s="3"/>
      <c r="F1" s="3"/>
      <c r="G1" s="4"/>
      <c r="H1" s="78" t="s">
        <v>36</v>
      </c>
      <c r="I1" s="78"/>
      <c r="J1" s="78"/>
      <c r="K1" s="5"/>
      <c r="L1" s="6"/>
      <c r="M1" s="7"/>
      <c r="X1" t="s">
        <v>15</v>
      </c>
    </row>
    <row r="2" spans="1:39" ht="20.25" thickBot="1" x14ac:dyDescent="0.55000000000000004">
      <c r="A2" s="8"/>
      <c r="B2" s="42" t="s">
        <v>0</v>
      </c>
      <c r="C2" s="42"/>
      <c r="D2" s="9"/>
      <c r="E2" s="10"/>
      <c r="F2" s="10"/>
      <c r="G2" s="11"/>
      <c r="H2" s="79" t="s">
        <v>1</v>
      </c>
      <c r="I2" s="79"/>
      <c r="J2" s="79"/>
      <c r="K2" s="12"/>
      <c r="L2" s="13"/>
      <c r="M2" s="7"/>
      <c r="X2">
        <v>0</v>
      </c>
    </row>
    <row r="3" spans="1:39" ht="18.75" thickBot="1" x14ac:dyDescent="0.5">
      <c r="A3" s="14"/>
      <c r="B3" s="7"/>
      <c r="C3" s="15"/>
      <c r="D3" s="15"/>
      <c r="E3" s="16"/>
      <c r="F3" s="16"/>
      <c r="G3" s="7"/>
      <c r="H3" s="7"/>
      <c r="I3" s="7"/>
      <c r="J3" s="7"/>
      <c r="K3" s="7"/>
      <c r="L3" s="7"/>
      <c r="M3" s="7"/>
      <c r="X3">
        <v>0.5</v>
      </c>
      <c r="AM3">
        <v>0</v>
      </c>
    </row>
    <row r="4" spans="1:39" ht="30.75" thickBot="1" x14ac:dyDescent="0.5">
      <c r="A4" s="90" t="s">
        <v>43</v>
      </c>
      <c r="B4" s="91"/>
      <c r="C4" s="91"/>
      <c r="D4" s="91"/>
      <c r="E4" s="91"/>
      <c r="F4" s="91"/>
      <c r="G4" s="91"/>
      <c r="H4" s="92"/>
      <c r="I4" s="38" t="s">
        <v>16</v>
      </c>
      <c r="J4" s="33">
        <v>1</v>
      </c>
      <c r="K4" s="30"/>
      <c r="L4" s="31"/>
      <c r="M4" s="7"/>
      <c r="X4">
        <v>1</v>
      </c>
      <c r="AM4">
        <v>1</v>
      </c>
    </row>
    <row r="5" spans="1:39" ht="19.5" x14ac:dyDescent="0.5">
      <c r="A5" s="113" t="s">
        <v>29</v>
      </c>
      <c r="B5" s="114"/>
      <c r="C5" s="36" t="s">
        <v>17</v>
      </c>
      <c r="D5" s="37">
        <v>5</v>
      </c>
      <c r="E5" s="35"/>
      <c r="F5" s="34"/>
      <c r="G5" s="82"/>
      <c r="H5" s="78"/>
      <c r="I5" s="56"/>
      <c r="J5" s="57"/>
      <c r="K5" s="58"/>
      <c r="L5" s="59"/>
      <c r="M5" s="7"/>
      <c r="X5">
        <v>1.5</v>
      </c>
      <c r="AM5">
        <v>2</v>
      </c>
    </row>
    <row r="6" spans="1:39" ht="19.5" x14ac:dyDescent="0.5">
      <c r="A6" s="72"/>
      <c r="B6" s="17" t="s">
        <v>4</v>
      </c>
      <c r="C6" s="18" t="s">
        <v>19</v>
      </c>
      <c r="D6" s="19" t="s">
        <v>5</v>
      </c>
      <c r="E6" s="20"/>
      <c r="F6" s="75"/>
      <c r="G6" s="72"/>
      <c r="H6" s="44"/>
      <c r="I6" s="45"/>
      <c r="J6" s="46"/>
      <c r="K6" s="20"/>
      <c r="L6" s="75"/>
      <c r="M6" s="7"/>
      <c r="X6">
        <v>2</v>
      </c>
      <c r="AM6">
        <v>3</v>
      </c>
    </row>
    <row r="7" spans="1:39" ht="19.5" x14ac:dyDescent="0.45">
      <c r="A7" s="73"/>
      <c r="B7" s="40" t="s">
        <v>21</v>
      </c>
      <c r="C7" s="21">
        <v>1</v>
      </c>
      <c r="D7" s="21"/>
      <c r="E7" s="16">
        <f>SIGN(SIGN(D7-C7)+1)</f>
        <v>0</v>
      </c>
      <c r="F7" s="76"/>
      <c r="G7" s="73"/>
      <c r="H7" s="47"/>
      <c r="I7" s="44"/>
      <c r="J7" s="44"/>
      <c r="K7" s="16">
        <f>SIGN(SIGN(J7-I7)+1)</f>
        <v>1</v>
      </c>
      <c r="L7" s="76"/>
      <c r="M7" s="7"/>
      <c r="X7">
        <v>2.5</v>
      </c>
    </row>
    <row r="8" spans="1:39" ht="19.5" x14ac:dyDescent="0.45">
      <c r="A8" s="73"/>
      <c r="B8" s="40" t="s">
        <v>44</v>
      </c>
      <c r="C8" s="21">
        <v>1</v>
      </c>
      <c r="D8" s="21"/>
      <c r="E8" s="16">
        <f t="shared" ref="E8:E14" si="0">SIGN(SIGN(D8-C8)+1)</f>
        <v>0</v>
      </c>
      <c r="F8" s="76"/>
      <c r="G8" s="73"/>
      <c r="H8" s="47"/>
      <c r="I8" s="44"/>
      <c r="J8" s="44"/>
      <c r="K8" s="16">
        <f t="shared" ref="K8:K14" si="1">SIGN(SIGN(J8-I8)+1)</f>
        <v>1</v>
      </c>
      <c r="L8" s="76"/>
      <c r="M8" s="7"/>
      <c r="X8">
        <v>3</v>
      </c>
    </row>
    <row r="9" spans="1:39" ht="19.5" x14ac:dyDescent="0.45">
      <c r="A9" s="73"/>
      <c r="B9" s="40" t="s">
        <v>45</v>
      </c>
      <c r="C9" s="21">
        <v>1</v>
      </c>
      <c r="D9" s="21"/>
      <c r="E9" s="16">
        <f t="shared" si="0"/>
        <v>0</v>
      </c>
      <c r="F9" s="76"/>
      <c r="G9" s="73"/>
      <c r="H9" s="47"/>
      <c r="I9" s="44"/>
      <c r="J9" s="44"/>
      <c r="K9" s="16">
        <f t="shared" si="1"/>
        <v>1</v>
      </c>
      <c r="L9" s="76"/>
      <c r="M9" s="7"/>
      <c r="X9">
        <v>3.5</v>
      </c>
    </row>
    <row r="10" spans="1:39" ht="19.5" x14ac:dyDescent="0.45">
      <c r="A10" s="73"/>
      <c r="B10" s="40" t="s">
        <v>24</v>
      </c>
      <c r="C10" s="21">
        <v>1</v>
      </c>
      <c r="D10" s="21"/>
      <c r="E10" s="16">
        <f t="shared" si="0"/>
        <v>0</v>
      </c>
      <c r="F10" s="76"/>
      <c r="G10" s="73"/>
      <c r="H10" s="47"/>
      <c r="I10" s="44"/>
      <c r="J10" s="44"/>
      <c r="K10" s="16">
        <f t="shared" si="1"/>
        <v>1</v>
      </c>
      <c r="L10" s="76"/>
      <c r="M10" s="7"/>
      <c r="X10">
        <v>4</v>
      </c>
    </row>
    <row r="11" spans="1:39" ht="19.5" x14ac:dyDescent="0.45">
      <c r="A11" s="73"/>
      <c r="B11" s="40" t="s">
        <v>25</v>
      </c>
      <c r="C11" s="21">
        <v>2</v>
      </c>
      <c r="D11" s="21"/>
      <c r="E11" s="16">
        <f t="shared" si="0"/>
        <v>0</v>
      </c>
      <c r="F11" s="76"/>
      <c r="G11" s="73"/>
      <c r="H11" s="47"/>
      <c r="I11" s="44"/>
      <c r="J11" s="44"/>
      <c r="K11" s="16">
        <f t="shared" si="1"/>
        <v>1</v>
      </c>
      <c r="L11" s="76"/>
      <c r="M11" s="7"/>
      <c r="X11">
        <v>4.5</v>
      </c>
    </row>
    <row r="12" spans="1:39" ht="19.5" x14ac:dyDescent="0.45">
      <c r="A12" s="73"/>
      <c r="B12" s="40"/>
      <c r="C12" s="21"/>
      <c r="D12" s="21"/>
      <c r="E12" s="16">
        <f t="shared" si="0"/>
        <v>1</v>
      </c>
      <c r="F12" s="76"/>
      <c r="G12" s="73"/>
      <c r="H12" s="47"/>
      <c r="I12" s="44"/>
      <c r="J12" s="44"/>
      <c r="K12" s="16">
        <f t="shared" si="1"/>
        <v>1</v>
      </c>
      <c r="L12" s="76"/>
      <c r="M12" s="7"/>
      <c r="X12">
        <v>5</v>
      </c>
    </row>
    <row r="13" spans="1:39" ht="34.5" customHeight="1" x14ac:dyDescent="0.45">
      <c r="A13" s="73"/>
      <c r="B13" s="32" t="s">
        <v>6</v>
      </c>
      <c r="C13" s="21">
        <v>2</v>
      </c>
      <c r="D13" s="21"/>
      <c r="E13" s="16">
        <f t="shared" si="0"/>
        <v>0</v>
      </c>
      <c r="F13" s="76"/>
      <c r="G13" s="73"/>
      <c r="H13" s="48"/>
      <c r="I13" s="44"/>
      <c r="J13" s="44"/>
      <c r="K13" s="16">
        <f t="shared" si="1"/>
        <v>1</v>
      </c>
      <c r="L13" s="76"/>
      <c r="M13" s="7"/>
    </row>
    <row r="14" spans="1:39" ht="19.5" x14ac:dyDescent="0.45">
      <c r="A14" s="73"/>
      <c r="B14" s="22" t="s">
        <v>7</v>
      </c>
      <c r="C14" s="21">
        <v>2</v>
      </c>
      <c r="D14" s="29">
        <f>ROUND(SUM(D7:D12)/D5,0)</f>
        <v>0</v>
      </c>
      <c r="E14" s="16">
        <f t="shared" si="0"/>
        <v>0</v>
      </c>
      <c r="F14" s="76"/>
      <c r="G14" s="73"/>
      <c r="H14" s="49"/>
      <c r="I14" s="44"/>
      <c r="J14" s="50"/>
      <c r="K14" s="16">
        <f t="shared" si="1"/>
        <v>1</v>
      </c>
      <c r="L14" s="76"/>
      <c r="M14" s="7"/>
    </row>
    <row r="15" spans="1:39" ht="21" hidden="1" x14ac:dyDescent="0.45">
      <c r="A15" s="73"/>
      <c r="B15" s="86"/>
      <c r="C15" s="87"/>
      <c r="D15" s="24"/>
      <c r="E15" s="16"/>
      <c r="F15" s="76"/>
      <c r="G15" s="73"/>
      <c r="H15" s="88"/>
      <c r="I15" s="89"/>
      <c r="J15" s="51"/>
      <c r="K15" s="16"/>
      <c r="L15" s="76"/>
      <c r="M15" s="7"/>
    </row>
    <row r="16" spans="1:39" ht="33.75" hidden="1" customHeight="1" x14ac:dyDescent="0.45">
      <c r="A16" s="73"/>
      <c r="B16" s="25"/>
      <c r="C16" s="26">
        <f>D14</f>
        <v>0</v>
      </c>
      <c r="D16" s="27"/>
      <c r="E16" s="28">
        <f>E7*E8*E9*E10*E11*E12*E13*E14</f>
        <v>0</v>
      </c>
      <c r="F16" s="76"/>
      <c r="G16" s="73"/>
      <c r="H16" s="52"/>
      <c r="I16" s="53"/>
      <c r="J16" s="54"/>
      <c r="K16" s="28">
        <f>K7*K8*K9*K10*K11*K12*K13*K14</f>
        <v>1</v>
      </c>
      <c r="L16" s="76"/>
      <c r="M16" s="7"/>
    </row>
    <row r="17" spans="1:13" ht="19.5" x14ac:dyDescent="0.5">
      <c r="A17" s="73"/>
      <c r="B17" s="77" t="s">
        <v>12</v>
      </c>
      <c r="C17" s="77"/>
      <c r="D17" s="29">
        <f>IF(E16=1,C16,IF(D14&lt;1,D14,1))</f>
        <v>0</v>
      </c>
      <c r="E17" s="28"/>
      <c r="F17" s="76"/>
      <c r="G17" s="73"/>
      <c r="H17" s="93"/>
      <c r="I17" s="93"/>
      <c r="J17" s="50"/>
      <c r="K17" s="28"/>
      <c r="L17" s="76"/>
      <c r="M17" s="7"/>
    </row>
    <row r="18" spans="1:13" ht="21" x14ac:dyDescent="0.5">
      <c r="A18" s="73"/>
      <c r="B18" s="94" t="s">
        <v>10</v>
      </c>
      <c r="C18" s="95"/>
      <c r="D18" s="39"/>
      <c r="E18" s="16"/>
      <c r="F18" s="76"/>
      <c r="G18" s="73"/>
      <c r="H18" s="96"/>
      <c r="I18" s="97"/>
      <c r="J18" s="51"/>
      <c r="K18" s="16"/>
      <c r="L18" s="76"/>
      <c r="M18" s="7"/>
    </row>
    <row r="19" spans="1:13" ht="19.5" x14ac:dyDescent="0.5">
      <c r="A19" s="73"/>
      <c r="B19" s="98" t="s">
        <v>14</v>
      </c>
      <c r="C19" s="99"/>
      <c r="D19" s="23">
        <f>D17*5+D18</f>
        <v>0</v>
      </c>
      <c r="E19" s="28"/>
      <c r="F19" s="76"/>
      <c r="G19" s="73"/>
      <c r="H19" s="93"/>
      <c r="I19" s="93"/>
      <c r="J19" s="55"/>
      <c r="K19" s="28"/>
      <c r="L19" s="76"/>
      <c r="M19" s="7"/>
    </row>
    <row r="20" spans="1:13" ht="18.75" thickBot="1" x14ac:dyDescent="0.5">
      <c r="A20" s="74"/>
      <c r="B20" s="100"/>
      <c r="C20" s="101"/>
      <c r="D20" s="101"/>
      <c r="E20" s="101"/>
      <c r="F20" s="102"/>
      <c r="G20" s="74"/>
      <c r="H20" s="100"/>
      <c r="I20" s="101"/>
      <c r="J20" s="101"/>
      <c r="K20" s="101"/>
      <c r="L20" s="102"/>
      <c r="M20" s="7"/>
    </row>
    <row r="21" spans="1:13" ht="24.75" thickBot="1" x14ac:dyDescent="0.65">
      <c r="A21" s="83">
        <f>IF(J4=2,IF(OR(AND(D19&gt;=12,J19&gt;=12),AND(D19&lt;12,J19&lt;12)),AVERAGE(D19,J19),10),D19)</f>
        <v>0</v>
      </c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5"/>
      <c r="M21" s="7"/>
    </row>
    <row r="22" spans="1:13" ht="18" x14ac:dyDescent="0.45">
      <c r="A22" s="14"/>
      <c r="B22" s="7" t="s">
        <v>18</v>
      </c>
      <c r="C22" s="15"/>
      <c r="D22" s="15"/>
      <c r="E22" s="16"/>
      <c r="F22" s="16"/>
      <c r="G22" s="7"/>
      <c r="H22" s="7"/>
      <c r="I22" s="7"/>
      <c r="J22" s="7"/>
      <c r="K22" s="7"/>
      <c r="L22" s="7"/>
      <c r="M22" s="7"/>
    </row>
    <row r="23" spans="1:13" ht="18" x14ac:dyDescent="0.45">
      <c r="A23" s="14"/>
      <c r="B23" s="7" t="s">
        <v>9</v>
      </c>
      <c r="C23" s="15"/>
      <c r="D23" s="15"/>
      <c r="E23" s="16"/>
      <c r="F23" s="16"/>
      <c r="G23" s="7"/>
      <c r="H23" s="7"/>
      <c r="I23" s="7"/>
      <c r="J23" s="7"/>
      <c r="K23" s="7"/>
      <c r="L23" s="7"/>
      <c r="M23" s="7"/>
    </row>
  </sheetData>
  <sheetProtection algorithmName="SHA-512" hashValue="l0vvBWwOusVI728FyhJ11FcyLwFuHy0mkbxw8YT3mQQPTJdsNH1gp4g0/s9x/Zcwoh37mx9/8G4HP8wOREeW9A==" saltValue="8B4xlwfD0LK7rIfCI4Yx2Q==" spinCount="100000" sheet="1" objects="1" scenarios="1"/>
  <protectedRanges>
    <protectedRange algorithmName="SHA-512" hashValue="/zJ/go1s/k3bUYsND/K7uQrHHaQIBSoLnnsOwOCr8O9KLiOnD2eN4h6aNfugpHbV49fEzgycphTphMYWCAHOGg==" saltValue="8aB8Fe1ZijxlAn7lI57aqg==" spinCount="100000" sqref="D18 J18" name="Range2"/>
    <protectedRange algorithmName="SHA-512" hashValue="65AqTm7VDrHkTpfNtJhu9qXrFDHZpmeGBWh09voJSayfSi6wmfOHxFvRbsO8XSPul3z2AYTgM8CMU9tyPfb7ew==" saltValue="QZFl2QbhZSFLo47nlNv3GA==" spinCount="100000" sqref="J7:J13 D7:D13" name="Range1"/>
  </protectedRanges>
  <mergeCells count="20">
    <mergeCell ref="H1:J1"/>
    <mergeCell ref="H2:J2"/>
    <mergeCell ref="A4:H4"/>
    <mergeCell ref="G5:H5"/>
    <mergeCell ref="A5:B5"/>
    <mergeCell ref="A21:L21"/>
    <mergeCell ref="L6:L19"/>
    <mergeCell ref="B15:C15"/>
    <mergeCell ref="H15:I15"/>
    <mergeCell ref="B17:C17"/>
    <mergeCell ref="H17:I17"/>
    <mergeCell ref="B18:C18"/>
    <mergeCell ref="H18:I18"/>
    <mergeCell ref="B19:C19"/>
    <mergeCell ref="H19:I19"/>
    <mergeCell ref="A6:A20"/>
    <mergeCell ref="F6:F19"/>
    <mergeCell ref="G6:G20"/>
    <mergeCell ref="B20:F20"/>
    <mergeCell ref="H20:L20"/>
  </mergeCells>
  <conditionalFormatting sqref="D7:D13">
    <cfRule type="cellIs" dxfId="12" priority="25" operator="greaterThanOrEqual">
      <formula>C7</formula>
    </cfRule>
  </conditionalFormatting>
  <conditionalFormatting sqref="D7:D13">
    <cfRule type="cellIs" dxfId="11" priority="24" operator="lessThan">
      <formula>C7</formula>
    </cfRule>
  </conditionalFormatting>
  <conditionalFormatting sqref="D17">
    <cfRule type="cellIs" dxfId="10" priority="20" operator="lessThan">
      <formula>2</formula>
    </cfRule>
    <cfRule type="cellIs" dxfId="9" priority="21" operator="equal">
      <formula>2</formula>
    </cfRule>
    <cfRule type="cellIs" dxfId="8" priority="22" operator="greaterThan">
      <formula>2</formula>
    </cfRule>
    <cfRule type="colorScale" priority="23">
      <colorScale>
        <cfvo type="num" val="0"/>
        <cfvo type="num" val="4"/>
        <color rgb="FFFF0000"/>
        <color theme="9" tint="-0.249977111117893"/>
      </colorScale>
    </cfRule>
  </conditionalFormatting>
  <conditionalFormatting sqref="D19">
    <cfRule type="cellIs" dxfId="7" priority="17" operator="lessThan">
      <formula>12</formula>
    </cfRule>
    <cfRule type="cellIs" dxfId="6" priority="18" operator="equal">
      <formula>12</formula>
    </cfRule>
    <cfRule type="cellIs" dxfId="5" priority="19" operator="greaterThan">
      <formula>12</formula>
    </cfRule>
  </conditionalFormatting>
  <conditionalFormatting sqref="A21:L21">
    <cfRule type="cellIs" dxfId="4" priority="10" operator="greaterThan">
      <formula>12</formula>
    </cfRule>
    <cfRule type="cellIs" dxfId="3" priority="11" operator="equal">
      <formula>12</formula>
    </cfRule>
    <cfRule type="cellIs" dxfId="2" priority="12" operator="lessThan">
      <formula>12</formula>
    </cfRule>
  </conditionalFormatting>
  <conditionalFormatting sqref="D14">
    <cfRule type="cellIs" dxfId="1" priority="4" operator="greaterThanOrEqual">
      <formula>C14</formula>
    </cfRule>
  </conditionalFormatting>
  <conditionalFormatting sqref="D14">
    <cfRule type="cellIs" dxfId="0" priority="3" operator="lessThan">
      <formula>C14</formula>
    </cfRule>
  </conditionalFormatting>
  <dataValidations count="3">
    <dataValidation type="list" allowBlank="1" showInputMessage="1" showErrorMessage="1" sqref="J7:J13 D7:D13">
      <formula1>$AM$2:$AM$6</formula1>
    </dataValidation>
    <dataValidation type="list" allowBlank="1" showInputMessage="1" showErrorMessage="1" sqref="D18 J18">
      <formula1>$X$1:$X$12</formula1>
    </dataValidation>
    <dataValidation type="decimal" allowBlank="1" showInputMessage="1" showErrorMessage="1" sqref="D15:D17 J15:J17">
      <formula1>0</formula1>
      <formula2>1</formula2>
    </dataValidation>
  </dataValidations>
  <pageMargins left="0.7" right="0.7" top="0.75" bottom="0.75" header="0.3" footer="0.3"/>
  <pageSetup orientation="portrait" horizontalDpi="4294967292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module 1</vt:lpstr>
      <vt:lpstr>module 2</vt:lpstr>
      <vt:lpstr>module 3</vt:lpstr>
      <vt:lpstr>module 4</vt:lpstr>
      <vt:lpstr>module 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esmaeili</dc:creator>
  <cp:lastModifiedBy>Besharati</cp:lastModifiedBy>
  <dcterms:created xsi:type="dcterms:W3CDTF">2017-01-01T06:17:04Z</dcterms:created>
  <dcterms:modified xsi:type="dcterms:W3CDTF">2017-02-22T12:44:35Z</dcterms:modified>
</cp:coreProperties>
</file>